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C:\Users\Gundega.Rugaja\Desktop\"/>
    </mc:Choice>
  </mc:AlternateContent>
  <bookViews>
    <workbookView xWindow="0" yWindow="0" windowWidth="23040" windowHeight="9192" tabRatio="745"/>
  </bookViews>
  <sheets>
    <sheet name="KOPTAME" sheetId="11" r:id="rId1"/>
    <sheet name="1" sheetId="65" r:id="rId2"/>
    <sheet name="1-1" sheetId="62" r:id="rId3"/>
  </sheets>
  <externalReferences>
    <externalReference r:id="rId4"/>
  </externalReferences>
  <definedNames>
    <definedName name="Kods">[1]DARBI!$V$3:$V$1041</definedName>
    <definedName name="Materiali">[1]MATERIALI!$F:$F</definedName>
    <definedName name="_xlnm.Print_Area" localSheetId="1">'1'!$A$1:$J$50</definedName>
    <definedName name="_xlnm.Print_Area" localSheetId="2">'1-1'!$A$1:$P$84</definedName>
    <definedName name="_xlnm.Print_Area" localSheetId="0">KOPTAME!$A$1:$F$45</definedName>
    <definedName name="_xlnm.Print_Titles" localSheetId="2">'1-1'!$18:$20</definedName>
  </definedNames>
  <calcPr calcId="162913" calcMode="manual"/>
</workbook>
</file>

<file path=xl/calcChain.xml><?xml version="1.0" encoding="utf-8"?>
<calcChain xmlns="http://schemas.openxmlformats.org/spreadsheetml/2006/main">
  <c r="A2" i="62" l="1"/>
  <c r="A2" i="65"/>
  <c r="A30" i="11" l="1"/>
  <c r="A29" i="11"/>
  <c r="A32" i="11"/>
  <c r="A31" i="11" l="1"/>
  <c r="A28" i="65"/>
  <c r="A29" i="65"/>
  <c r="A30" i="65"/>
  <c r="C11" i="62" l="1"/>
  <c r="C13" i="62" l="1"/>
  <c r="A3" i="62" s="1"/>
  <c r="C21" i="65" s="1"/>
  <c r="C12" i="62"/>
  <c r="D16" i="65" l="1"/>
  <c r="A16" i="65"/>
  <c r="C16" i="62"/>
  <c r="A16" i="62"/>
  <c r="C15" i="62"/>
  <c r="H21" i="62" l="1"/>
  <c r="K21" i="62"/>
  <c r="A22" i="11" l="1"/>
  <c r="A23" i="11"/>
  <c r="A15" i="62" l="1"/>
  <c r="A15" i="65"/>
  <c r="A14" i="65"/>
  <c r="A14" i="62"/>
  <c r="C10" i="62"/>
  <c r="C5" i="62"/>
  <c r="D15" i="65"/>
  <c r="D14" i="65"/>
  <c r="D12" i="65"/>
  <c r="D11" i="65"/>
  <c r="D10" i="65"/>
  <c r="D9" i="65"/>
  <c r="D8" i="65"/>
  <c r="D5" i="65"/>
  <c r="D13" i="65" l="1"/>
  <c r="A3" i="65" s="1"/>
  <c r="C28" i="11" s="1"/>
  <c r="D6" i="65"/>
  <c r="C7" i="62"/>
  <c r="D7" i="65"/>
  <c r="C6" i="62"/>
  <c r="A21" i="65" l="1"/>
  <c r="B21" i="65" l="1"/>
  <c r="A22" i="65"/>
  <c r="A23" i="65" s="1"/>
  <c r="A24" i="65" s="1"/>
  <c r="A25" i="65" s="1"/>
  <c r="A26" i="65" s="1"/>
  <c r="A27" i="65" s="1"/>
  <c r="A33" i="11" l="1"/>
  <c r="A28" i="11"/>
  <c r="J21" i="65" l="1"/>
  <c r="J31" i="65" s="1"/>
  <c r="L37" i="65" s="1"/>
  <c r="N37" i="65" s="1"/>
  <c r="I21" i="65"/>
  <c r="I31" i="65" s="1"/>
  <c r="H21" i="65" l="1"/>
  <c r="H31" i="65" s="1"/>
  <c r="G21" i="65"/>
  <c r="G31" i="65" s="1"/>
  <c r="F21" i="65" l="1"/>
  <c r="F31" i="65" s="1"/>
  <c r="F33" i="65" l="1"/>
  <c r="F32" i="65"/>
  <c r="F34" i="65" l="1"/>
  <c r="F28" i="11" s="1"/>
  <c r="F34" i="11" s="1"/>
  <c r="F35" i="11" s="1"/>
  <c r="F36" i="11" s="1"/>
</calcChain>
</file>

<file path=xl/sharedStrings.xml><?xml version="1.0" encoding="utf-8"?>
<sst xmlns="http://schemas.openxmlformats.org/spreadsheetml/2006/main" count="290" uniqueCount="187">
  <si>
    <t>Pasūtītājs:</t>
  </si>
  <si>
    <t>Reģistrācijas numurs:</t>
  </si>
  <si>
    <t>Adrese:</t>
  </si>
  <si>
    <t>Izpildītājs:</t>
  </si>
  <si>
    <t>Būves nosaukums:</t>
  </si>
  <si>
    <t>Objekta nosaukums:</t>
  </si>
  <si>
    <t>Nr.p.k</t>
  </si>
  <si>
    <t>Kods</t>
  </si>
  <si>
    <t>Darba nosaukums</t>
  </si>
  <si>
    <t>Vienības izmaksas</t>
  </si>
  <si>
    <t>Kopā uz visu apjomu</t>
  </si>
  <si>
    <t>Kopā:</t>
  </si>
  <si>
    <t>N.p.k</t>
  </si>
  <si>
    <t>Darba veids, vai konstruktīvā elementa nosaukums</t>
  </si>
  <si>
    <t>Tajā skaitā</t>
  </si>
  <si>
    <t>1</t>
  </si>
  <si>
    <t>APSTIPRINU:</t>
  </si>
  <si>
    <t>Objekta nosaukums</t>
  </si>
  <si>
    <t>Pavisam būvniecības izmaksas:</t>
  </si>
  <si>
    <t>Darba
ietilpība
(c/h)</t>
  </si>
  <si>
    <t>Lokālās
tāmes
Nr.</t>
  </si>
  <si>
    <t>Būves adrese:</t>
  </si>
  <si>
    <t xml:space="preserve">Pavisam kopā: </t>
  </si>
  <si>
    <t>Kopsavilkuma      
aprēķina Nr.</t>
  </si>
  <si>
    <t xml:space="preserve">                      </t>
  </si>
  <si>
    <t xml:space="preserve">                                                                    </t>
  </si>
  <si>
    <t xml:space="preserve">               </t>
  </si>
  <si>
    <t xml:space="preserve">             </t>
  </si>
  <si>
    <t>Peļņa</t>
  </si>
  <si>
    <t>Mēra 
vienība</t>
  </si>
  <si>
    <t>Vienību
skaits</t>
  </si>
  <si>
    <t>Laika
norma
(c/h)</t>
  </si>
  <si>
    <t>Darb-
ietilpība
(c/h)</t>
  </si>
  <si>
    <t>Virsizdevumi</t>
  </si>
  <si>
    <t>Kopā</t>
  </si>
  <si>
    <t>Tiešās izmaksas kopā</t>
  </si>
  <si>
    <t xml:space="preserve"> </t>
  </si>
  <si>
    <t>gb</t>
  </si>
  <si>
    <t>m</t>
  </si>
  <si>
    <t>m²</t>
  </si>
  <si>
    <t>m³</t>
  </si>
  <si>
    <t>03-00000</t>
  </si>
  <si>
    <t>35-00000</t>
  </si>
  <si>
    <t>Sastādīja</t>
  </si>
  <si>
    <t>Sertifikāta Nr.</t>
  </si>
  <si>
    <t>(darba veids vai konstruktīvā elementa nosaukums)</t>
  </si>
  <si>
    <t/>
  </si>
  <si>
    <t xml:space="preserve">                 </t>
  </si>
  <si>
    <t>BŪVLAUKUMA SAGATAVOŠANAS UN ZEMES DARBI</t>
  </si>
  <si>
    <t>CEĻI UN LAUKUMI</t>
  </si>
  <si>
    <t xml:space="preserve">                          </t>
  </si>
  <si>
    <t xml:space="preserve">                                                                                        </t>
  </si>
  <si>
    <t xml:space="preserve">__________________________________________                </t>
  </si>
  <si>
    <t>BŪVNIECĪBAS KOPTĀME</t>
  </si>
  <si>
    <t>1.</t>
  </si>
  <si>
    <t>1.1.</t>
  </si>
  <si>
    <t>1.2.</t>
  </si>
  <si>
    <t>2.</t>
  </si>
  <si>
    <t>2.1.</t>
  </si>
  <si>
    <t>2.2.</t>
  </si>
  <si>
    <t>2.3.</t>
  </si>
  <si>
    <t>3.</t>
  </si>
  <si>
    <t>3.1.</t>
  </si>
  <si>
    <t xml:space="preserve"> (paraksts, tā atšifrējums, datums)</t>
  </si>
  <si>
    <t>4.</t>
  </si>
  <si>
    <t>4.1.</t>
  </si>
  <si>
    <t xml:space="preserve">Sastādīja  _____________________ </t>
  </si>
  <si>
    <t xml:space="preserve">(Pasūtītāja paraksts un tā atšifrējums)                           </t>
  </si>
  <si>
    <t>LV40103615372</t>
  </si>
  <si>
    <t xml:space="preserve">                                                                              Z.V.</t>
  </si>
  <si>
    <t>kompl</t>
  </si>
  <si>
    <t>Zālāja sēklas (izsējas norma 1 kg uz 50 m²)</t>
  </si>
  <si>
    <t>kg</t>
  </si>
  <si>
    <t>c/d</t>
  </si>
  <si>
    <t>c</t>
  </si>
  <si>
    <t>mēneši</t>
  </si>
  <si>
    <t>02-00000</t>
  </si>
  <si>
    <t>DEMONTĀŽAS DARBI</t>
  </si>
  <si>
    <t>Augu zeme (atgūta)</t>
  </si>
  <si>
    <t>4.2.</t>
  </si>
  <si>
    <t>Objekta izmaksas
(Eur)</t>
  </si>
  <si>
    <t xml:space="preserve">Tāmes
izmaksas
(Eur) </t>
  </si>
  <si>
    <t>darba
alga
(Eur)</t>
  </si>
  <si>
    <t>materiāli
(Eur)</t>
  </si>
  <si>
    <t>mehā-
nismi
(Eur)</t>
  </si>
  <si>
    <t>Eur</t>
  </si>
  <si>
    <t>Darba 
samaksas 
likme 
(Eur/h)</t>
  </si>
  <si>
    <t>Darba
alga
(Eur)</t>
  </si>
  <si>
    <t>Mate-
riāli
(Eur)</t>
  </si>
  <si>
    <t>Mehā-
nismi
(Eur)</t>
  </si>
  <si>
    <t>Vienības
cena
(Eur)</t>
  </si>
  <si>
    <t>Summa
(Eur)</t>
  </si>
  <si>
    <t>1.3.</t>
  </si>
  <si>
    <t>Smilts, salturīgs minerālmateriāls</t>
  </si>
  <si>
    <t>4.3.</t>
  </si>
  <si>
    <t>4.4.</t>
  </si>
  <si>
    <t>1.4.</t>
  </si>
  <si>
    <t>Minerālmateriāla šķembu maisījums (fr.0/32)</t>
  </si>
  <si>
    <t>31-10002</t>
  </si>
  <si>
    <t>Apzaļumošana - ar daudzgadīga zālāja sēklām apsēta augu zeme h=10cm</t>
  </si>
  <si>
    <t>2.4.</t>
  </si>
  <si>
    <t>2.5.</t>
  </si>
  <si>
    <t>2.6.</t>
  </si>
  <si>
    <t>Minerālmateriāla šķembu maisījums (fr.0/32p)</t>
  </si>
  <si>
    <t>31-00000</t>
  </si>
  <si>
    <t>LABIEKĀRTOŠANAS DARBI</t>
  </si>
  <si>
    <t>3.2.</t>
  </si>
  <si>
    <t>3.3.</t>
  </si>
  <si>
    <t>3.4.</t>
  </si>
  <si>
    <t>3.5.</t>
  </si>
  <si>
    <t>3.6.</t>
  </si>
  <si>
    <t>3.7.</t>
  </si>
  <si>
    <t>3.8.</t>
  </si>
  <si>
    <t>03-12008</t>
  </si>
  <si>
    <t>Satiksmes un gājēju kustības organizācija būvdarbu laikā (norobežojumi, brīdinājumu zīmes, c/z, materiāli, tiltiņi, ceļu uzturēšana, esošo koku aizsardzības nodrošināšana u.c.)</t>
  </si>
  <si>
    <t>Betons C30/37</t>
  </si>
  <si>
    <t>35-61002</t>
  </si>
  <si>
    <t>Betona apmales 1000x200x80 uzstādīšana</t>
  </si>
  <si>
    <t>Betona apmales 1000x200x80</t>
  </si>
  <si>
    <t>35-62001</t>
  </si>
  <si>
    <t>Izlīdzinošās smilts kārtas izbūve h=3cm</t>
  </si>
  <si>
    <t>Piezīmes. 
1. Būvuzņēmējam jāievērtē darbu apjomu sarakstā minēto darbu veikšanai nepieciešamie materiāli un  papildus darbi, kas nav minēti šajā sarakstā, bet bez kuriem nebūtu iespējama būvdarbu tehnoloģiski pareiza un spēkā esošiem normatīviem atbilstoša veikšana pilnā apmērā.
2. Darbu apjomu sarakstu skatīt kopā ar rasējumiem un specifikācijām.
3. Materiālu apjomi doti bez rezerves. Minerālie materiāli doti blīvā veidā. 
4. Norādītie darbu un materiālu apjomi raksturo reāli veicamo darbu apjomu bez materiālu atgriezumiem un pārklājumiem. Būvuzņēmējam iesniedzot piedāvājumu materiālu atgriezumu un  pārklājumu izmaksas ir jāiekļauj vienību cenās.
5. Tāmēs ietvertos konkrēto ražotāju materiālus un izstrādājumus var aizvietot ar analogiem citu ražotāju materiāliem un izstrādājumiem. Visas atsauces uz būvizstrādājumu, iekārtu, ietaišu izgatavotāju (izplatītāju) firmām, kas norādītas tāmē liecina tikai par būvizstrādājumu, iekārtu, ietaišu etalonu, kvalitātes un apkalpošanas līmeni.</t>
  </si>
  <si>
    <t>35-62007</t>
  </si>
  <si>
    <t>Bruģakmens seguma izbūve - 6cm</t>
  </si>
  <si>
    <t>3.9.</t>
  </si>
  <si>
    <t>3.10.</t>
  </si>
  <si>
    <t>3.11.</t>
  </si>
  <si>
    <t>03-12001</t>
  </si>
  <si>
    <t>Būvtāfeles (plakāta) - uzstādīšana un demontāža</t>
  </si>
  <si>
    <t>TND/2-58.8.1/17/52</t>
  </si>
  <si>
    <t>Tukuma novada Dome</t>
  </si>
  <si>
    <t>Talsu iela 4, Tukums, Tukuma novads, LV-3101</t>
  </si>
  <si>
    <t>“SLAMPES DĪĶA TERITORIJAS LABIEKĀRTOŠANA"</t>
  </si>
  <si>
    <t>Slampe, Slampes pagasts, Tukuma novads</t>
  </si>
  <si>
    <t>2018. gada _____ . ___________</t>
  </si>
  <si>
    <t>02-21001</t>
  </si>
  <si>
    <t>Asfaltbetona seguma zāģēšana</t>
  </si>
  <si>
    <t>02-21005</t>
  </si>
  <si>
    <t>Asfaltbetona demontāža transportējot uz būvuzņ. atbērtni (hvid=10cm)</t>
  </si>
  <si>
    <t>02-42009</t>
  </si>
  <si>
    <t>Betona plākšņu h=15cm demontāža transportējot uz būvuzņ. atbērtni</t>
  </si>
  <si>
    <t>02-42010</t>
  </si>
  <si>
    <t>Betona plākšņu h=15cm demontāža atkārtotai izmantošanai</t>
  </si>
  <si>
    <t>1.5.</t>
  </si>
  <si>
    <t>02-61003</t>
  </si>
  <si>
    <t>Soliņu demontāža transportējot uz pasūtītāja novietni (max 3km)</t>
  </si>
  <si>
    <t>03-11002</t>
  </si>
  <si>
    <t>Atsevišķu koordināšu punktu nospraušana dabā</t>
  </si>
  <si>
    <t>03-21007</t>
  </si>
  <si>
    <t>Augu zemes noņemšana atkārtotai izmantošanai (hvid=40cm)</t>
  </si>
  <si>
    <t>03-21015</t>
  </si>
  <si>
    <t>Augu zemes noņemšana transportējot uz būvuzņ. atbērtni (hvid=40cm)</t>
  </si>
  <si>
    <t>03-21020</t>
  </si>
  <si>
    <t>Ierakuma veidošana ar iestrādi uzbērumā</t>
  </si>
  <si>
    <t>35-21005</t>
  </si>
  <si>
    <t>Salturīgā (drenējošā) slāņa izbūve (h=30cm)</t>
  </si>
  <si>
    <t>35-21006</t>
  </si>
  <si>
    <t>Salturīgā (drenējošā) slāņa izbūve (h=40cm)</t>
  </si>
  <si>
    <t>35-23007</t>
  </si>
  <si>
    <t>Šķembu maisījuma pamata izbūve (h=15cm)</t>
  </si>
  <si>
    <t>35-24006</t>
  </si>
  <si>
    <t>Šķembu maisījuma seguma izbūve (h=15cm)</t>
  </si>
  <si>
    <t>Grants šķembu maisījums fr.0/16</t>
  </si>
  <si>
    <t>35-22008</t>
  </si>
  <si>
    <t>Smilts iebūve (h=40cm)</t>
  </si>
  <si>
    <t>Mazgāta smilts (vidēji rupja 0.063≤1%)</t>
  </si>
  <si>
    <t>35-61015</t>
  </si>
  <si>
    <t>Dzelzbetona plākšņu 70x140 uzstādīšana</t>
  </si>
  <si>
    <t>Dzelzbetona plāksnes 70x140 (atgūtās)</t>
  </si>
  <si>
    <t>Bruģakmens - 6cm "Prizma 6" (pelēks)</t>
  </si>
  <si>
    <t>35-62018</t>
  </si>
  <si>
    <t>Laukakmens bruģa seguma izbūve 100-300mm</t>
  </si>
  <si>
    <t>Laukakmens Ø100-300mm</t>
  </si>
  <si>
    <t>Java M300</t>
  </si>
  <si>
    <t>Augu zeme (pievesta)</t>
  </si>
  <si>
    <t>31-11018</t>
  </si>
  <si>
    <t>Pārģērbšanās kabīnes izgatavošana un uzstādīšana betona pamatā</t>
  </si>
  <si>
    <t>Koka konstrukcijas, koka apšuvuma un terases dēļu deka pārģērbšanās kabīne 2x2m</t>
  </si>
  <si>
    <t>31-11001</t>
  </si>
  <si>
    <t>Atkritumu tvertnes ārtelpām uzstādīšana (bez stiprināšanas)</t>
  </si>
  <si>
    <t>Atkritumu tvertne</t>
  </si>
  <si>
    <t>31-11006</t>
  </si>
  <si>
    <t>Soliņu uzstādīšana (bez stiprināšanas)</t>
  </si>
  <si>
    <t>Parka soliņš bez atzveltnes uz sausā betona kājām (L=2.3m)</t>
  </si>
  <si>
    <t>Smilts</t>
  </si>
  <si>
    <t>35-24007</t>
  </si>
  <si>
    <t>Šķembu maisījuma seguma izbūve (h=20cm)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</si>
</sst>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00\ _L_s_-;\-* #,##0.00\ _L_s_-;_-* &quot;-&quot;??\ _L_s_-;_-@_-"/>
    <numFmt numFmtId="165" formatCode="&quot;PVN&quot;\ 0.00%"/>
    <numFmt numFmtId="166" formatCode="&quot;PVN&quot;\ 0%"/>
    <numFmt numFmtId="167" formatCode="&quot;Tāme sastādīta:&quot;\ dd/mm/yyyy"/>
    <numFmt numFmtId="168" formatCode="&quot;KOPSAVILKUMA APRĒĶINI PA DARBU VAI KONSTRUKTĪVO ELEMENTU VEIDIEM NR.&quot;_?@"/>
    <numFmt numFmtId="169" formatCode="&quot;Lokālā tāme Nr.&quot;_?@"/>
    <numFmt numFmtId="170" formatCode="&quot;Darba devēja sociālais nodoklis&quot;\ 0.00%"/>
  </numFmts>
  <fonts count="42" x14ac:knownFonts="1">
    <font>
      <sz val="10"/>
      <name val="Arial"/>
      <family val="2"/>
      <charset val="186"/>
    </font>
    <font>
      <sz val="11"/>
      <color theme="1"/>
      <name val="Calibri"/>
      <family val="2"/>
      <charset val="186"/>
    </font>
    <font>
      <sz val="10"/>
      <name val="Arial"/>
      <family val="2"/>
      <charset val="186"/>
    </font>
    <font>
      <sz val="10"/>
      <name val="Arial"/>
      <family val="2"/>
      <charset val="186"/>
    </font>
    <font>
      <sz val="8"/>
      <name val="Arial"/>
      <family val="2"/>
      <charset val="186"/>
    </font>
    <font>
      <sz val="11"/>
      <color indexed="9"/>
      <name val="Calibri"/>
      <family val="2"/>
      <charset val="186"/>
    </font>
    <font>
      <sz val="11"/>
      <color indexed="8"/>
      <name val="Calibri"/>
      <family val="2"/>
      <charset val="186"/>
    </font>
    <font>
      <b/>
      <sz val="11"/>
      <color indexed="52"/>
      <name val="Calibri"/>
      <family val="2"/>
      <charset val="186"/>
    </font>
    <font>
      <sz val="11"/>
      <color indexed="20"/>
      <name val="Calibri"/>
      <family val="2"/>
      <charset val="186"/>
    </font>
    <font>
      <sz val="11"/>
      <color indexed="10"/>
      <name val="Calibri"/>
      <family val="2"/>
      <charset val="186"/>
    </font>
    <font>
      <b/>
      <sz val="11"/>
      <color indexed="9"/>
      <name val="Calibri"/>
      <family val="2"/>
      <charset val="186"/>
    </font>
    <font>
      <sz val="12"/>
      <color indexed="8"/>
      <name val="Arial"/>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sz val="11"/>
      <color indexed="62"/>
      <name val="Calibri"/>
      <family val="2"/>
      <charset val="186"/>
    </font>
    <font>
      <b/>
      <sz val="11"/>
      <color indexed="63"/>
      <name val="Calibri"/>
      <family val="2"/>
      <charset val="186"/>
    </font>
    <font>
      <b/>
      <sz val="11"/>
      <color indexed="8"/>
      <name val="Calibri"/>
      <family val="2"/>
      <charset val="186"/>
    </font>
    <font>
      <sz val="11"/>
      <color indexed="52"/>
      <name val="Calibri"/>
      <family val="2"/>
      <charset val="186"/>
    </font>
    <font>
      <sz val="11"/>
      <color indexed="60"/>
      <name val="Calibri"/>
      <family val="2"/>
      <charset val="186"/>
    </font>
    <font>
      <b/>
      <sz val="18"/>
      <color indexed="56"/>
      <name val="Cambria"/>
      <family val="2"/>
      <charset val="186"/>
    </font>
    <font>
      <sz val="9"/>
      <color indexed="8"/>
      <name val="Calibri"/>
      <family val="2"/>
      <charset val="186"/>
    </font>
    <font>
      <sz val="8"/>
      <name val="Arial"/>
      <family val="2"/>
    </font>
    <font>
      <sz val="10"/>
      <name val="Arial"/>
      <family val="2"/>
    </font>
    <font>
      <sz val="10"/>
      <name val="Arial"/>
      <family val="2"/>
      <charset val="186"/>
    </font>
    <font>
      <b/>
      <sz val="8"/>
      <name val="Arial"/>
      <family val="2"/>
      <charset val="186"/>
    </font>
    <font>
      <b/>
      <i/>
      <sz val="8"/>
      <name val="Arial"/>
      <family val="2"/>
      <charset val="186"/>
    </font>
    <font>
      <sz val="8"/>
      <color indexed="8"/>
      <name val="Arial"/>
      <family val="2"/>
      <charset val="186"/>
    </font>
    <font>
      <sz val="10"/>
      <name val="Arial"/>
      <family val="2"/>
      <charset val="186"/>
    </font>
    <font>
      <b/>
      <sz val="8"/>
      <color indexed="8"/>
      <name val="Arial"/>
      <family val="2"/>
      <charset val="186"/>
    </font>
    <font>
      <b/>
      <sz val="8"/>
      <name val="Arial"/>
      <family val="2"/>
    </font>
    <font>
      <sz val="8"/>
      <color theme="0" tint="-0.34998626667073579"/>
      <name val="Arial"/>
      <family val="2"/>
    </font>
    <font>
      <b/>
      <i/>
      <sz val="8"/>
      <name val="Arial"/>
      <family val="2"/>
    </font>
    <font>
      <b/>
      <u/>
      <sz val="8"/>
      <name val="Arial"/>
      <family val="2"/>
      <charset val="186"/>
    </font>
    <font>
      <sz val="6"/>
      <name val="Arial"/>
      <family val="2"/>
      <charset val="186"/>
    </font>
    <font>
      <b/>
      <sz val="10"/>
      <name val="Arial"/>
      <family val="2"/>
      <charset val="186"/>
    </font>
    <font>
      <b/>
      <sz val="9"/>
      <name val="Arial"/>
      <family val="2"/>
      <charset val="186"/>
    </font>
    <font>
      <b/>
      <sz val="7"/>
      <name val="Arial"/>
      <family val="2"/>
      <charset val="186"/>
    </font>
    <font>
      <sz val="8"/>
      <color rgb="FF0000FF"/>
      <name val="Arial"/>
      <family val="2"/>
      <charset val="186"/>
    </font>
    <font>
      <b/>
      <sz val="12"/>
      <name val="Arial"/>
      <family val="2"/>
    </font>
  </fonts>
  <fills count="28">
    <fill>
      <patternFill patternType="none"/>
    </fill>
    <fill>
      <patternFill patternType="gray125"/>
    </fill>
    <fill>
      <patternFill patternType="solid">
        <fgColor indexed="62"/>
        <bgColor indexed="56"/>
      </patternFill>
    </fill>
    <fill>
      <patternFill patternType="solid">
        <fgColor indexed="10"/>
        <bgColor indexed="60"/>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57"/>
        <bgColor indexed="21"/>
      </patternFill>
    </fill>
    <fill>
      <patternFill patternType="solid">
        <fgColor indexed="20"/>
        <bgColor indexed="36"/>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49"/>
        <bgColor indexed="40"/>
      </patternFill>
    </fill>
    <fill>
      <patternFill patternType="solid">
        <fgColor indexed="53"/>
        <bgColor indexed="52"/>
      </patternFill>
    </fill>
    <fill>
      <patternFill patternType="solid">
        <fgColor indexed="30"/>
        <bgColor indexed="21"/>
      </patternFill>
    </fill>
    <fill>
      <patternFill patternType="solid">
        <fgColor indexed="52"/>
        <bgColor indexed="51"/>
      </patternFill>
    </fill>
    <fill>
      <patternFill patternType="solid">
        <fgColor indexed="22"/>
        <bgColor indexed="31"/>
      </patternFill>
    </fill>
    <fill>
      <patternFill patternType="solid">
        <fgColor indexed="43"/>
        <bgColor indexed="26"/>
      </patternFill>
    </fill>
    <fill>
      <patternFill patternType="solid">
        <fgColor indexed="55"/>
        <bgColor indexed="23"/>
      </patternFill>
    </fill>
    <fill>
      <patternFill patternType="solid">
        <fgColor indexed="26"/>
        <bgColor indexed="9"/>
      </patternFill>
    </fill>
    <fill>
      <patternFill patternType="solid">
        <fgColor indexed="43"/>
        <bgColor indexed="64"/>
      </patternFill>
    </fill>
    <fill>
      <patternFill patternType="solid">
        <fgColor theme="0" tint="-0.249977111117893"/>
        <bgColor indexed="64"/>
      </patternFill>
    </fill>
    <fill>
      <patternFill patternType="solid">
        <fgColor indexed="13"/>
        <bgColor indexed="64"/>
      </patternFill>
    </fill>
    <fill>
      <patternFill patternType="solid">
        <fgColor theme="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auto="1"/>
      </left>
      <right/>
      <top style="thin">
        <color auto="1"/>
      </top>
      <bottom style="thin">
        <color auto="1"/>
      </bottom>
      <diagonal/>
    </border>
  </borders>
  <cellStyleXfs count="71">
    <xf numFmtId="0" fontId="0" fillId="0" borderId="0"/>
    <xf numFmtId="0" fontId="5" fillId="2" borderId="0" applyNumberFormat="0" applyBorder="0" applyProtection="0">
      <alignment vertical="center" wrapText="1"/>
    </xf>
    <xf numFmtId="0" fontId="5" fillId="3" borderId="0" applyNumberFormat="0" applyBorder="0" applyProtection="0">
      <alignment vertical="center" wrapText="1"/>
    </xf>
    <xf numFmtId="0" fontId="6" fillId="4" borderId="0" applyNumberFormat="0" applyBorder="0" applyProtection="0">
      <alignment vertical="center" wrapText="1"/>
    </xf>
    <xf numFmtId="0" fontId="6" fillId="5" borderId="0" applyNumberFormat="0" applyBorder="0" applyProtection="0">
      <alignment vertical="center" wrapText="1"/>
    </xf>
    <xf numFmtId="0" fontId="6" fillId="6" borderId="0" applyNumberFormat="0" applyBorder="0" applyProtection="0">
      <alignment vertical="center" wrapText="1"/>
    </xf>
    <xf numFmtId="0" fontId="6" fillId="7" borderId="0" applyNumberFormat="0" applyBorder="0" applyProtection="0">
      <alignment vertical="center" wrapText="1"/>
    </xf>
    <xf numFmtId="0" fontId="6" fillId="8" borderId="0" applyNumberFormat="0" applyBorder="0" applyProtection="0">
      <alignment vertical="center" wrapText="1"/>
    </xf>
    <xf numFmtId="0" fontId="6" fillId="9" borderId="0" applyNumberFormat="0" applyBorder="0" applyProtection="0">
      <alignment vertical="center" wrapText="1"/>
    </xf>
    <xf numFmtId="0" fontId="5" fillId="10" borderId="0" applyNumberFormat="0" applyBorder="0" applyProtection="0">
      <alignment vertical="center" wrapText="1"/>
    </xf>
    <xf numFmtId="0" fontId="5" fillId="11" borderId="0" applyNumberFormat="0" applyBorder="0" applyProtection="0">
      <alignment vertical="center" wrapText="1"/>
    </xf>
    <xf numFmtId="0" fontId="6" fillId="12" borderId="0" applyNumberFormat="0" applyBorder="0" applyProtection="0">
      <alignment vertical="center" wrapText="1"/>
    </xf>
    <xf numFmtId="0" fontId="6" fillId="13" borderId="0" applyNumberFormat="0" applyBorder="0" applyProtection="0">
      <alignment vertical="center" wrapText="1"/>
    </xf>
    <xf numFmtId="0" fontId="6" fillId="14" borderId="0" applyNumberFormat="0" applyBorder="0" applyProtection="0">
      <alignment vertical="center" wrapText="1"/>
    </xf>
    <xf numFmtId="0" fontId="6" fillId="7" borderId="0" applyNumberFormat="0" applyBorder="0" applyProtection="0">
      <alignment vertical="center" wrapText="1"/>
    </xf>
    <xf numFmtId="0" fontId="6" fillId="12" borderId="0" applyNumberFormat="0" applyBorder="0" applyProtection="0">
      <alignment vertical="center" wrapText="1"/>
    </xf>
    <xf numFmtId="0" fontId="6" fillId="15" borderId="0" applyNumberFormat="0" applyBorder="0" applyProtection="0">
      <alignment vertical="center" wrapText="1"/>
    </xf>
    <xf numFmtId="0" fontId="5" fillId="16" borderId="0" applyNumberFormat="0" applyBorder="0" applyProtection="0">
      <alignment vertical="center" wrapText="1"/>
    </xf>
    <xf numFmtId="0" fontId="5" fillId="17" borderId="0" applyNumberFormat="0" applyBorder="0" applyProtection="0">
      <alignment vertical="center" wrapText="1"/>
    </xf>
    <xf numFmtId="0" fontId="5" fillId="18" borderId="0" applyNumberFormat="0" applyBorder="0" applyProtection="0">
      <alignment vertical="center" wrapText="1"/>
    </xf>
    <xf numFmtId="0" fontId="5" fillId="13" borderId="0" applyNumberFormat="0" applyBorder="0" applyProtection="0">
      <alignment vertical="center" wrapText="1"/>
    </xf>
    <xf numFmtId="0" fontId="5" fillId="14" borderId="0" applyNumberFormat="0" applyBorder="0" applyProtection="0">
      <alignment vertical="center" wrapText="1"/>
    </xf>
    <xf numFmtId="0" fontId="5" fillId="11" borderId="0" applyNumberFormat="0" applyBorder="0" applyProtection="0">
      <alignment vertical="center" wrapText="1"/>
    </xf>
    <xf numFmtId="0" fontId="5" fillId="16" borderId="0" applyNumberFormat="0" applyBorder="0" applyProtection="0">
      <alignment vertical="center" wrapText="1"/>
    </xf>
    <xf numFmtId="0" fontId="5" fillId="19" borderId="0" applyNumberFormat="0" applyBorder="0" applyProtection="0">
      <alignment vertical="center" wrapText="1"/>
    </xf>
    <xf numFmtId="0" fontId="7" fillId="20" borderId="1" applyNumberFormat="0" applyProtection="0">
      <alignment vertical="center" wrapText="1"/>
    </xf>
    <xf numFmtId="164" fontId="2" fillId="0" borderId="0" applyFont="0" applyFill="0" applyBorder="0" applyAlignment="0" applyProtection="0"/>
    <xf numFmtId="0" fontId="9" fillId="0" borderId="0" applyNumberFormat="0" applyFill="0" applyBorder="0" applyProtection="0">
      <alignment vertical="center" wrapText="1"/>
    </xf>
    <xf numFmtId="0" fontId="11" fillId="0" borderId="0"/>
    <xf numFmtId="0" fontId="17" fillId="9" borderId="1" applyNumberFormat="0" applyProtection="0">
      <alignment vertical="center" wrapText="1"/>
    </xf>
    <xf numFmtId="0" fontId="18" fillId="20" borderId="6" applyNumberFormat="0" applyProtection="0">
      <alignment vertical="center" wrapText="1"/>
    </xf>
    <xf numFmtId="0" fontId="19" fillId="0" borderId="7" applyNumberFormat="0" applyFill="0" applyProtection="0">
      <alignment vertical="center" wrapText="1"/>
    </xf>
    <xf numFmtId="0" fontId="13" fillId="6" borderId="0" applyNumberFormat="0" applyBorder="0" applyProtection="0">
      <alignment vertical="center" wrapText="1"/>
    </xf>
    <xf numFmtId="0" fontId="21" fillId="21" borderId="0" applyNumberFormat="0" applyBorder="0" applyProtection="0">
      <alignment vertical="center" wrapText="1"/>
    </xf>
    <xf numFmtId="0" fontId="3" fillId="0" borderId="0">
      <alignment vertical="center" wrapText="1"/>
    </xf>
    <xf numFmtId="0" fontId="3" fillId="0" borderId="0"/>
    <xf numFmtId="0" fontId="3" fillId="0" borderId="0">
      <alignment vertical="center" wrapText="1"/>
    </xf>
    <xf numFmtId="0" fontId="3" fillId="0" borderId="0">
      <alignment vertical="center" wrapText="1"/>
    </xf>
    <xf numFmtId="0" fontId="3" fillId="0" borderId="0">
      <alignment vertical="center" wrapText="1"/>
    </xf>
    <xf numFmtId="0" fontId="3" fillId="0" borderId="0">
      <alignment vertical="center" wrapText="1"/>
    </xf>
    <xf numFmtId="0" fontId="23" fillId="0" borderId="0"/>
    <xf numFmtId="0" fontId="3" fillId="0" borderId="0"/>
    <xf numFmtId="0" fontId="3" fillId="0" borderId="0">
      <alignment vertical="center" wrapText="1"/>
    </xf>
    <xf numFmtId="0" fontId="3" fillId="0" borderId="0">
      <alignment vertical="center" wrapText="1"/>
    </xf>
    <xf numFmtId="0" fontId="6" fillId="0" borderId="0"/>
    <xf numFmtId="0" fontId="6" fillId="0" borderId="0"/>
    <xf numFmtId="0" fontId="3" fillId="0" borderId="0">
      <alignment vertical="center" wrapText="1"/>
    </xf>
    <xf numFmtId="0" fontId="3" fillId="0" borderId="0"/>
    <xf numFmtId="0" fontId="3" fillId="0" borderId="0"/>
    <xf numFmtId="0" fontId="6" fillId="0" borderId="0"/>
    <xf numFmtId="0" fontId="22" fillId="0" borderId="0" applyNumberFormat="0" applyFill="0" applyBorder="0" applyProtection="0">
      <alignment vertical="center" wrapText="1"/>
    </xf>
    <xf numFmtId="0" fontId="12" fillId="0" borderId="0" applyNumberFormat="0" applyFill="0" applyBorder="0" applyProtection="0">
      <alignment vertical="center" wrapText="1"/>
    </xf>
    <xf numFmtId="0" fontId="10" fillId="22" borderId="2" applyNumberFormat="0" applyProtection="0">
      <alignment vertical="center" wrapText="1"/>
    </xf>
    <xf numFmtId="9" fontId="2" fillId="0" borderId="0" applyFont="0" applyFill="0" applyBorder="0" applyAlignment="0" applyProtection="0"/>
    <xf numFmtId="0" fontId="3" fillId="23" borderId="9" applyNumberFormat="0" applyProtection="0">
      <alignment vertical="center" wrapText="1"/>
    </xf>
    <xf numFmtId="0" fontId="20" fillId="0" borderId="8" applyNumberFormat="0" applyFill="0" applyProtection="0">
      <alignment vertical="center" wrapText="1"/>
    </xf>
    <xf numFmtId="0" fontId="8" fillId="5" borderId="0" applyNumberFormat="0" applyBorder="0" applyProtection="0">
      <alignment vertical="center" wrapText="1"/>
    </xf>
    <xf numFmtId="0" fontId="3" fillId="0" borderId="0"/>
    <xf numFmtId="0" fontId="3" fillId="0" borderId="0"/>
    <xf numFmtId="0" fontId="14" fillId="0" borderId="3" applyNumberFormat="0" applyFill="0" applyProtection="0">
      <alignment vertical="center" wrapText="1"/>
    </xf>
    <xf numFmtId="0" fontId="15" fillId="0" borderId="4" applyNumberFormat="0" applyFill="0" applyProtection="0">
      <alignment vertical="center" wrapText="1"/>
    </xf>
    <xf numFmtId="0" fontId="16" fillId="0" borderId="5" applyNumberFormat="0" applyFill="0" applyProtection="0">
      <alignment vertical="center" wrapText="1"/>
    </xf>
    <xf numFmtId="0" fontId="16" fillId="0" borderId="0" applyNumberFormat="0" applyFill="0" applyBorder="0" applyProtection="0">
      <alignment vertical="center" wrapText="1"/>
    </xf>
    <xf numFmtId="0" fontId="25" fillId="0" borderId="0"/>
    <xf numFmtId="0" fontId="26" fillId="0" borderId="0"/>
    <xf numFmtId="0" fontId="26" fillId="24" borderId="0"/>
    <xf numFmtId="0" fontId="2" fillId="0" borderId="0"/>
    <xf numFmtId="0" fontId="30" fillId="0" borderId="0">
      <alignment vertical="center"/>
    </xf>
    <xf numFmtId="0" fontId="1" fillId="0" borderId="0"/>
    <xf numFmtId="0" fontId="2" fillId="0" borderId="0"/>
    <xf numFmtId="0" fontId="2" fillId="0" borderId="0"/>
  </cellStyleXfs>
  <cellXfs count="202">
    <xf numFmtId="0" fontId="0" fillId="0" borderId="0" xfId="0"/>
    <xf numFmtId="0" fontId="4" fillId="0" borderId="0" xfId="48" applyFont="1" applyFill="1" applyAlignment="1">
      <alignment vertical="center" wrapText="1"/>
    </xf>
    <xf numFmtId="0" fontId="4" fillId="0" borderId="0" xfId="0" applyFont="1" applyFill="1" applyAlignment="1">
      <alignment vertical="center" wrapText="1"/>
    </xf>
    <xf numFmtId="0" fontId="4" fillId="0" borderId="0" xfId="0" applyFont="1" applyFill="1" applyAlignment="1">
      <alignment horizontal="left" vertical="center" wrapText="1"/>
    </xf>
    <xf numFmtId="0" fontId="4" fillId="0" borderId="0" xfId="0" applyFont="1" applyFill="1" applyBorder="1" applyAlignment="1">
      <alignment vertical="center" wrapText="1"/>
    </xf>
    <xf numFmtId="0" fontId="4" fillId="0" borderId="0" xfId="48" applyFont="1" applyFill="1" applyBorder="1" applyAlignment="1">
      <alignment horizontal="right" vertical="center"/>
    </xf>
    <xf numFmtId="0" fontId="4" fillId="0" borderId="0" xfId="48" applyFont="1" applyFill="1" applyBorder="1" applyAlignment="1">
      <alignment horizontal="left" vertical="center"/>
    </xf>
    <xf numFmtId="0" fontId="4" fillId="0" borderId="0" xfId="48" applyFont="1" applyFill="1" applyAlignment="1">
      <alignment horizontal="right" vertical="center" wrapText="1"/>
    </xf>
    <xf numFmtId="0" fontId="4" fillId="0" borderId="0" xfId="0" applyFont="1" applyFill="1" applyBorder="1" applyAlignment="1">
      <alignment vertical="center"/>
    </xf>
    <xf numFmtId="0" fontId="4" fillId="0" borderId="0" xfId="0" applyFont="1" applyFill="1" applyAlignment="1">
      <alignment vertical="center"/>
    </xf>
    <xf numFmtId="2" fontId="4" fillId="0" borderId="0" xfId="0" applyNumberFormat="1" applyFont="1" applyFill="1" applyBorder="1" applyAlignment="1">
      <alignment vertical="center"/>
    </xf>
    <xf numFmtId="0" fontId="24" fillId="0" borderId="0" xfId="0" applyFont="1" applyFill="1" applyAlignment="1">
      <alignment horizontal="left" vertical="center" wrapText="1"/>
    </xf>
    <xf numFmtId="0" fontId="24" fillId="0" borderId="0" xfId="0" applyFont="1" applyFill="1" applyAlignment="1">
      <alignment vertical="center" wrapText="1"/>
    </xf>
    <xf numFmtId="2" fontId="24" fillId="0" borderId="0" xfId="0" applyNumberFormat="1" applyFont="1" applyFill="1" applyBorder="1" applyAlignment="1">
      <alignment horizontal="left" vertical="center"/>
    </xf>
    <xf numFmtId="0" fontId="24" fillId="0" borderId="0" xfId="0" applyFont="1" applyFill="1" applyBorder="1" applyAlignment="1">
      <alignment horizontal="left" vertical="center"/>
    </xf>
    <xf numFmtId="0" fontId="34" fillId="0" borderId="0" xfId="0" applyFont="1" applyFill="1" applyBorder="1" applyAlignment="1">
      <alignment vertical="center"/>
    </xf>
    <xf numFmtId="0" fontId="24" fillId="0" borderId="0" xfId="0" applyFont="1" applyFill="1" applyBorder="1" applyAlignment="1">
      <alignment vertical="center" wrapText="1"/>
    </xf>
    <xf numFmtId="0" fontId="4" fillId="0" borderId="0" xfId="0" applyFont="1" applyFill="1" applyAlignment="1" applyProtection="1">
      <alignment vertical="center" wrapText="1"/>
    </xf>
    <xf numFmtId="0" fontId="4" fillId="0" borderId="0" xfId="0" applyFont="1" applyFill="1" applyAlignment="1" applyProtection="1">
      <alignment horizontal="left" vertical="center" wrapText="1"/>
    </xf>
    <xf numFmtId="0" fontId="4" fillId="0" borderId="0" xfId="49" applyFont="1" applyFill="1" applyAlignment="1" applyProtection="1">
      <alignment vertical="center"/>
    </xf>
    <xf numFmtId="2" fontId="4" fillId="0" borderId="0" xfId="0" applyNumberFormat="1" applyFont="1" applyFill="1" applyAlignment="1" applyProtection="1">
      <alignment horizontal="center" vertical="center" wrapText="1"/>
    </xf>
    <xf numFmtId="2" fontId="4" fillId="0" borderId="0" xfId="49" applyNumberFormat="1" applyFont="1" applyFill="1" applyAlignment="1" applyProtection="1">
      <alignment horizontal="center" vertical="center"/>
    </xf>
    <xf numFmtId="2" fontId="27" fillId="0" borderId="0" xfId="0" applyNumberFormat="1" applyFont="1" applyFill="1" applyAlignment="1">
      <alignment vertical="center"/>
    </xf>
    <xf numFmtId="2" fontId="27" fillId="0" borderId="0" xfId="0" applyNumberFormat="1" applyFont="1" applyFill="1" applyBorder="1" applyAlignment="1">
      <alignment vertical="center"/>
    </xf>
    <xf numFmtId="2" fontId="24" fillId="0" borderId="0" xfId="0" applyNumberFormat="1" applyFont="1" applyFill="1" applyAlignment="1">
      <alignment horizontal="left" vertical="center" wrapText="1"/>
    </xf>
    <xf numFmtId="0" fontId="4" fillId="0" borderId="0" xfId="69" applyFont="1" applyFill="1" applyAlignment="1" applyProtection="1">
      <alignment vertical="center" wrapText="1"/>
    </xf>
    <xf numFmtId="2" fontId="4" fillId="0" borderId="0" xfId="69" applyNumberFormat="1" applyFont="1" applyFill="1" applyAlignment="1" applyProtection="1">
      <alignment horizontal="center" vertical="center" wrapText="1"/>
    </xf>
    <xf numFmtId="0" fontId="4" fillId="0" borderId="0" xfId="69" applyFont="1" applyFill="1" applyAlignment="1" applyProtection="1">
      <alignment horizontal="left" vertical="center" wrapText="1"/>
    </xf>
    <xf numFmtId="2" fontId="4" fillId="0" borderId="0" xfId="69" applyNumberFormat="1" applyFont="1" applyFill="1" applyAlignment="1" applyProtection="1">
      <alignment vertical="center" wrapText="1"/>
    </xf>
    <xf numFmtId="0" fontId="27" fillId="0" borderId="0" xfId="69" applyFont="1" applyFill="1" applyAlignment="1" applyProtection="1">
      <alignment horizontal="left" vertical="center" wrapText="1"/>
    </xf>
    <xf numFmtId="2" fontId="27" fillId="0" borderId="0" xfId="69" applyNumberFormat="1" applyFont="1" applyFill="1" applyAlignment="1" applyProtection="1">
      <alignment horizontal="center" vertical="center" wrapText="1"/>
    </xf>
    <xf numFmtId="2" fontId="27" fillId="0" borderId="0" xfId="69" applyNumberFormat="1" applyFont="1" applyFill="1" applyBorder="1" applyAlignment="1" applyProtection="1">
      <alignment horizontal="center" vertical="center" wrapText="1"/>
    </xf>
    <xf numFmtId="2" fontId="4" fillId="0" borderId="0" xfId="69" applyNumberFormat="1" applyFont="1" applyFill="1" applyAlignment="1" applyProtection="1">
      <alignment horizontal="left" vertical="center" wrapText="1"/>
    </xf>
    <xf numFmtId="2" fontId="4" fillId="0" borderId="0" xfId="0" applyNumberFormat="1" applyFont="1" applyFill="1" applyAlignment="1" applyProtection="1">
      <alignment vertical="center" wrapText="1"/>
    </xf>
    <xf numFmtId="2" fontId="4" fillId="0" borderId="0" xfId="0" applyNumberFormat="1" applyFont="1" applyFill="1" applyAlignment="1" applyProtection="1">
      <alignment horizontal="left" vertical="center" wrapText="1"/>
    </xf>
    <xf numFmtId="2" fontId="4" fillId="0" borderId="0" xfId="49" applyNumberFormat="1" applyFont="1" applyFill="1" applyAlignment="1" applyProtection="1">
      <alignment vertical="center"/>
    </xf>
    <xf numFmtId="2" fontId="27" fillId="0" borderId="0" xfId="69" applyNumberFormat="1" applyFont="1" applyFill="1" applyAlignment="1" applyProtection="1">
      <alignment horizontal="left" vertical="center" wrapText="1"/>
    </xf>
    <xf numFmtId="2" fontId="36" fillId="0" borderId="0" xfId="69" applyNumberFormat="1" applyFont="1" applyFill="1" applyAlignment="1" applyProtection="1">
      <alignment horizontal="left" vertical="center" wrapText="1"/>
    </xf>
    <xf numFmtId="0" fontId="36" fillId="0" borderId="0" xfId="69" applyFont="1" applyFill="1" applyAlignment="1" applyProtection="1">
      <alignment horizontal="left" vertical="center" wrapText="1"/>
    </xf>
    <xf numFmtId="0" fontId="4" fillId="0" borderId="0" xfId="69" applyFont="1" applyFill="1" applyAlignment="1" applyProtection="1">
      <alignment horizontal="right" vertical="center" wrapText="1"/>
    </xf>
    <xf numFmtId="0" fontId="32" fillId="25" borderId="10" xfId="0" applyFont="1" applyFill="1" applyBorder="1" applyAlignment="1">
      <alignment horizontal="center" vertical="center" wrapText="1"/>
    </xf>
    <xf numFmtId="0" fontId="24" fillId="0" borderId="0" xfId="0" applyFont="1" applyFill="1" applyAlignment="1">
      <alignment horizontal="right" vertical="center" wrapText="1"/>
    </xf>
    <xf numFmtId="1" fontId="27" fillId="25" borderId="10" xfId="69" applyNumberFormat="1"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2" fontId="31" fillId="0" borderId="0" xfId="0" applyNumberFormat="1" applyFont="1" applyFill="1" applyBorder="1" applyAlignment="1">
      <alignment vertical="center" wrapText="1"/>
    </xf>
    <xf numFmtId="0" fontId="4" fillId="0" borderId="0" xfId="0" applyFont="1" applyFill="1" applyAlignment="1">
      <alignment horizontal="right" vertical="center" wrapText="1"/>
    </xf>
    <xf numFmtId="0" fontId="33" fillId="0" borderId="0" xfId="0" applyFont="1" applyFill="1" applyBorder="1" applyAlignment="1">
      <alignment vertical="center"/>
    </xf>
    <xf numFmtId="0" fontId="28" fillId="26" borderId="10" xfId="0" applyFont="1" applyFill="1" applyBorder="1" applyAlignment="1" applyProtection="1">
      <alignment horizontal="center" vertical="center" wrapText="1"/>
    </xf>
    <xf numFmtId="0" fontId="28" fillId="0" borderId="10" xfId="0" applyFont="1" applyFill="1" applyBorder="1" applyAlignment="1">
      <alignment horizontal="center" vertical="center"/>
    </xf>
    <xf numFmtId="2" fontId="28" fillId="26" borderId="10" xfId="0" applyNumberFormat="1" applyFont="1" applyFill="1" applyBorder="1" applyAlignment="1">
      <alignment horizontal="center" vertical="center"/>
    </xf>
    <xf numFmtId="2" fontId="28" fillId="0" borderId="10" xfId="0" applyNumberFormat="1" applyFont="1" applyFill="1" applyBorder="1" applyAlignment="1">
      <alignment horizontal="center" vertical="center"/>
    </xf>
    <xf numFmtId="2" fontId="4" fillId="27" borderId="0" xfId="69" applyNumberFormat="1" applyFont="1" applyFill="1" applyAlignment="1" applyProtection="1">
      <alignment vertical="center" wrapText="1"/>
    </xf>
    <xf numFmtId="0" fontId="4" fillId="27" borderId="0" xfId="69" applyFont="1" applyFill="1" applyAlignment="1" applyProtection="1">
      <alignment horizontal="right" vertical="center" wrapText="1"/>
    </xf>
    <xf numFmtId="0" fontId="4" fillId="27" borderId="0" xfId="69" applyFont="1" applyFill="1" applyAlignment="1" applyProtection="1">
      <alignment vertical="center" wrapText="1"/>
    </xf>
    <xf numFmtId="0" fontId="4" fillId="27" borderId="0" xfId="69" applyFont="1" applyFill="1" applyAlignment="1" applyProtection="1">
      <alignment horizontal="center" vertical="center" wrapText="1"/>
    </xf>
    <xf numFmtId="0" fontId="4" fillId="27" borderId="0" xfId="69" applyFont="1" applyFill="1" applyAlignment="1" applyProtection="1">
      <alignment horizontal="left" vertical="center" wrapText="1"/>
    </xf>
    <xf numFmtId="2" fontId="4" fillId="27" borderId="0" xfId="69" applyNumberFormat="1" applyFont="1" applyFill="1" applyAlignment="1" applyProtection="1">
      <alignment horizontal="left" vertical="center" wrapText="1"/>
    </xf>
    <xf numFmtId="0" fontId="35" fillId="27" borderId="10" xfId="69" applyFont="1" applyFill="1" applyBorder="1" applyAlignment="1" applyProtection="1">
      <alignment horizontal="center" vertical="center" wrapText="1"/>
    </xf>
    <xf numFmtId="2" fontId="4" fillId="27" borderId="10" xfId="69" applyNumberFormat="1" applyFont="1" applyFill="1" applyBorder="1" applyAlignment="1" applyProtection="1">
      <alignment horizontal="center" vertical="center" wrapText="1"/>
    </xf>
    <xf numFmtId="2" fontId="4" fillId="27" borderId="10" xfId="0" applyNumberFormat="1" applyFont="1" applyFill="1" applyBorder="1" applyAlignment="1" applyProtection="1">
      <alignment horizontal="right" vertical="center"/>
    </xf>
    <xf numFmtId="2" fontId="4" fillId="27" borderId="10" xfId="69" applyNumberFormat="1" applyFont="1" applyFill="1" applyBorder="1" applyAlignment="1" applyProtection="1">
      <alignment horizontal="right" vertical="center" wrapText="1"/>
    </xf>
    <xf numFmtId="2" fontId="4" fillId="27" borderId="10" xfId="49" applyNumberFormat="1" applyFont="1" applyFill="1" applyBorder="1" applyAlignment="1" applyProtection="1">
      <alignment horizontal="right" vertical="center"/>
    </xf>
    <xf numFmtId="2" fontId="35" fillId="27" borderId="10" xfId="69" applyNumberFormat="1" applyFont="1" applyFill="1" applyBorder="1" applyAlignment="1" applyProtection="1">
      <alignment horizontal="right" vertical="center" wrapText="1"/>
    </xf>
    <xf numFmtId="0" fontId="4" fillId="27" borderId="10" xfId="69" applyFont="1" applyFill="1" applyBorder="1" applyAlignment="1" applyProtection="1">
      <alignment horizontal="left" vertical="center" wrapText="1"/>
    </xf>
    <xf numFmtId="0" fontId="40" fillId="27" borderId="10" xfId="69" applyFont="1" applyFill="1" applyBorder="1" applyAlignment="1" applyProtection="1">
      <alignment horizontal="right" vertical="center" wrapText="1"/>
    </xf>
    <xf numFmtId="2" fontId="40" fillId="27" borderId="10" xfId="69" applyNumberFormat="1" applyFont="1" applyFill="1" applyBorder="1" applyAlignment="1" applyProtection="1">
      <alignment horizontal="center" vertical="center" wrapText="1"/>
    </xf>
    <xf numFmtId="2" fontId="40" fillId="27" borderId="10" xfId="0" applyNumberFormat="1" applyFont="1" applyFill="1" applyBorder="1" applyAlignment="1" applyProtection="1">
      <alignment horizontal="right" vertical="center"/>
    </xf>
    <xf numFmtId="2" fontId="40" fillId="27" borderId="10" xfId="69" applyNumberFormat="1" applyFont="1" applyFill="1" applyBorder="1" applyAlignment="1" applyProtection="1">
      <alignment horizontal="right" vertical="center" wrapText="1"/>
    </xf>
    <xf numFmtId="2" fontId="40" fillId="27" borderId="10" xfId="49" applyNumberFormat="1" applyFont="1" applyFill="1" applyBorder="1" applyAlignment="1" applyProtection="1">
      <alignment horizontal="right" vertical="center"/>
    </xf>
    <xf numFmtId="0" fontId="27" fillId="27" borderId="11" xfId="69" applyFont="1" applyFill="1" applyBorder="1" applyAlignment="1" applyProtection="1">
      <alignment horizontal="center" vertical="center"/>
    </xf>
    <xf numFmtId="2" fontId="27" fillId="27" borderId="11" xfId="69" applyNumberFormat="1" applyFont="1" applyFill="1" applyBorder="1" applyAlignment="1" applyProtection="1">
      <alignment horizontal="right" vertical="center"/>
    </xf>
    <xf numFmtId="2" fontId="27" fillId="27" borderId="11" xfId="69" applyNumberFormat="1" applyFont="1" applyFill="1" applyBorder="1" applyAlignment="1" applyProtection="1">
      <alignment horizontal="right" vertical="center" wrapText="1"/>
    </xf>
    <xf numFmtId="10" fontId="27" fillId="27" borderId="11" xfId="69" applyNumberFormat="1" applyFont="1" applyFill="1" applyBorder="1" applyAlignment="1" applyProtection="1">
      <alignment horizontal="center" vertical="center"/>
    </xf>
    <xf numFmtId="2" fontId="27" fillId="27" borderId="11" xfId="69" applyNumberFormat="1" applyFont="1" applyFill="1" applyBorder="1" applyAlignment="1" applyProtection="1">
      <alignment horizontal="center" vertical="center" wrapText="1"/>
    </xf>
    <xf numFmtId="0" fontId="4" fillId="27" borderId="10" xfId="0" applyNumberFormat="1" applyFont="1" applyFill="1" applyBorder="1" applyAlignment="1">
      <alignment horizontal="center" vertical="center"/>
    </xf>
    <xf numFmtId="0" fontId="4" fillId="27" borderId="10" xfId="0" quotePrefix="1" applyNumberFormat="1" applyFont="1" applyFill="1" applyBorder="1" applyAlignment="1">
      <alignment horizontal="center" vertical="center"/>
    </xf>
    <xf numFmtId="2" fontId="4" fillId="27" borderId="10" xfId="0" applyNumberFormat="1" applyFont="1" applyFill="1" applyBorder="1" applyAlignment="1">
      <alignment vertical="center"/>
    </xf>
    <xf numFmtId="0" fontId="4" fillId="27" borderId="10" xfId="0" applyFont="1" applyFill="1" applyBorder="1" applyAlignment="1">
      <alignment vertical="center"/>
    </xf>
    <xf numFmtId="0" fontId="27" fillId="27" borderId="10" xfId="0" applyFont="1" applyFill="1" applyBorder="1" applyAlignment="1">
      <alignment vertical="center"/>
    </xf>
    <xf numFmtId="2" fontId="27" fillId="27" borderId="10" xfId="0" applyNumberFormat="1" applyFont="1" applyFill="1" applyBorder="1" applyAlignment="1">
      <alignment vertical="center"/>
    </xf>
    <xf numFmtId="9" fontId="27" fillId="27" borderId="10" xfId="53" applyFont="1" applyFill="1" applyBorder="1" applyAlignment="1">
      <alignment horizontal="right" vertical="center"/>
    </xf>
    <xf numFmtId="10" fontId="4" fillId="27" borderId="10" xfId="53" applyNumberFormat="1" applyFont="1" applyFill="1" applyBorder="1" applyAlignment="1">
      <alignment horizontal="center" vertical="center"/>
    </xf>
    <xf numFmtId="2" fontId="29" fillId="27" borderId="0" xfId="0" applyNumberFormat="1" applyFont="1" applyFill="1" applyBorder="1" applyAlignment="1">
      <alignment vertical="center" wrapText="1"/>
    </xf>
    <xf numFmtId="0" fontId="4" fillId="27" borderId="0" xfId="0" applyFont="1" applyFill="1" applyAlignment="1">
      <alignment vertical="center" wrapText="1"/>
    </xf>
    <xf numFmtId="2" fontId="4" fillId="27" borderId="0" xfId="0" applyNumberFormat="1" applyFont="1" applyFill="1" applyBorder="1" applyAlignment="1">
      <alignment vertical="center"/>
    </xf>
    <xf numFmtId="0" fontId="4" fillId="27" borderId="0" xfId="0" applyFont="1" applyFill="1" applyBorder="1" applyAlignment="1">
      <alignment horizontal="center" wrapText="1"/>
    </xf>
    <xf numFmtId="0" fontId="4" fillId="27" borderId="0" xfId="0" applyFont="1" applyFill="1" applyBorder="1" applyAlignment="1">
      <alignment vertical="center" wrapText="1"/>
    </xf>
    <xf numFmtId="0" fontId="4" fillId="27" borderId="0" xfId="0" applyFont="1" applyFill="1" applyBorder="1" applyAlignment="1">
      <alignment horizontal="left" vertical="center"/>
    </xf>
    <xf numFmtId="0" fontId="4" fillId="27" borderId="0" xfId="0" applyFont="1" applyFill="1" applyAlignment="1">
      <alignment horizontal="left" vertical="center"/>
    </xf>
    <xf numFmtId="0" fontId="4" fillId="27" borderId="0" xfId="0" applyFont="1" applyFill="1" applyAlignment="1">
      <alignment horizontal="left" vertical="center" wrapText="1"/>
    </xf>
    <xf numFmtId="0" fontId="4" fillId="27" borderId="0" xfId="0" applyFont="1" applyFill="1" applyBorder="1" applyAlignment="1">
      <alignment horizontal="left" vertical="center" wrapText="1"/>
    </xf>
    <xf numFmtId="0" fontId="4" fillId="27" borderId="0" xfId="0" applyFont="1" applyFill="1" applyBorder="1" applyAlignment="1">
      <alignment horizontal="center" vertical="center"/>
    </xf>
    <xf numFmtId="0" fontId="24" fillId="27" borderId="0" xfId="0" applyFont="1" applyFill="1" applyAlignment="1">
      <alignment vertical="center" wrapText="1"/>
    </xf>
    <xf numFmtId="0" fontId="24" fillId="27" borderId="0" xfId="0" applyFont="1" applyFill="1" applyAlignment="1">
      <alignment vertical="center"/>
    </xf>
    <xf numFmtId="0" fontId="24" fillId="27" borderId="0" xfId="0" applyFont="1" applyFill="1" applyBorder="1" applyAlignment="1">
      <alignment horizontal="center" vertical="center"/>
    </xf>
    <xf numFmtId="2" fontId="24" fillId="27" borderId="0" xfId="0" applyNumberFormat="1" applyFont="1" applyFill="1" applyBorder="1" applyAlignment="1">
      <alignment horizontal="center" vertical="center"/>
    </xf>
    <xf numFmtId="0" fontId="24" fillId="27" borderId="0" xfId="0" applyFont="1" applyFill="1" applyBorder="1" applyAlignment="1">
      <alignment horizontal="left" vertical="center"/>
    </xf>
    <xf numFmtId="0" fontId="24" fillId="27" borderId="0" xfId="0" applyFont="1" applyFill="1" applyAlignment="1">
      <alignment horizontal="left" vertical="center" wrapText="1"/>
    </xf>
    <xf numFmtId="0" fontId="24" fillId="27" borderId="0" xfId="0" applyFont="1" applyFill="1" applyAlignment="1">
      <alignment wrapText="1"/>
    </xf>
    <xf numFmtId="0" fontId="24" fillId="27" borderId="0" xfId="0" applyFont="1" applyFill="1" applyAlignment="1">
      <alignment horizontal="right" wrapText="1"/>
    </xf>
    <xf numFmtId="49" fontId="24" fillId="27" borderId="12" xfId="0" applyNumberFormat="1" applyFont="1" applyFill="1" applyBorder="1" applyAlignment="1">
      <alignment horizontal="center" wrapText="1"/>
    </xf>
    <xf numFmtId="0" fontId="24" fillId="27" borderId="0" xfId="0" applyFont="1" applyFill="1" applyAlignment="1">
      <alignment horizontal="left" vertical="center"/>
    </xf>
    <xf numFmtId="0" fontId="24" fillId="27" borderId="0" xfId="0" applyFont="1" applyFill="1" applyBorder="1" applyAlignment="1">
      <alignment vertical="center" wrapText="1"/>
    </xf>
    <xf numFmtId="0" fontId="24" fillId="27" borderId="0" xfId="0" applyFont="1" applyFill="1" applyAlignment="1">
      <alignment horizontal="center" vertical="center"/>
    </xf>
    <xf numFmtId="0" fontId="24" fillId="27" borderId="10" xfId="0" applyNumberFormat="1" applyFont="1" applyFill="1" applyBorder="1" applyAlignment="1">
      <alignment horizontal="center" vertical="center" wrapText="1"/>
    </xf>
    <xf numFmtId="2" fontId="24" fillId="27" borderId="10" xfId="0" applyNumberFormat="1" applyFont="1" applyFill="1" applyBorder="1" applyAlignment="1">
      <alignment horizontal="right" vertical="center" wrapText="1"/>
    </xf>
    <xf numFmtId="0" fontId="32" fillId="27" borderId="14" xfId="0" applyFont="1" applyFill="1" applyBorder="1" applyAlignment="1">
      <alignment vertical="center"/>
    </xf>
    <xf numFmtId="2" fontId="32" fillId="27" borderId="10" xfId="0" applyNumberFormat="1" applyFont="1" applyFill="1" applyBorder="1" applyAlignment="1">
      <alignment horizontal="right" vertical="center" wrapText="1"/>
    </xf>
    <xf numFmtId="165" fontId="24" fillId="27" borderId="0" xfId="0" applyNumberFormat="1" applyFont="1" applyFill="1" applyBorder="1" applyAlignment="1">
      <alignment vertical="center"/>
    </xf>
    <xf numFmtId="2" fontId="27" fillId="27" borderId="10" xfId="0" applyNumberFormat="1" applyFont="1" applyFill="1" applyBorder="1" applyAlignment="1">
      <alignment horizontal="right" vertical="center"/>
    </xf>
    <xf numFmtId="0" fontId="32" fillId="27" borderId="0" xfId="0" applyFont="1" applyFill="1" applyBorder="1" applyAlignment="1">
      <alignment vertical="center"/>
    </xf>
    <xf numFmtId="2" fontId="32" fillId="27" borderId="10" xfId="0" applyNumberFormat="1" applyFont="1" applyFill="1" applyBorder="1" applyAlignment="1">
      <alignment horizontal="right" vertical="center"/>
    </xf>
    <xf numFmtId="0" fontId="32" fillId="27" borderId="0" xfId="0" applyFont="1" applyFill="1" applyBorder="1" applyAlignment="1">
      <alignment horizontal="left" vertical="center" wrapText="1"/>
    </xf>
    <xf numFmtId="0" fontId="33" fillId="27" borderId="0" xfId="0" applyFont="1" applyFill="1" applyAlignment="1">
      <alignment vertical="center" wrapText="1"/>
    </xf>
    <xf numFmtId="0" fontId="33" fillId="27" borderId="0" xfId="0" applyFont="1" applyFill="1" applyBorder="1" applyAlignment="1">
      <alignment vertical="center"/>
    </xf>
    <xf numFmtId="0" fontId="24" fillId="27" borderId="0" xfId="0" applyFont="1" applyFill="1" applyBorder="1" applyAlignment="1">
      <alignment horizontal="left" vertical="center" wrapText="1"/>
    </xf>
    <xf numFmtId="0" fontId="24" fillId="27" borderId="0" xfId="0" applyFont="1" applyFill="1" applyBorder="1" applyAlignment="1">
      <alignment vertical="center"/>
    </xf>
    <xf numFmtId="0" fontId="32" fillId="27" borderId="0" xfId="0" applyFont="1" applyFill="1" applyBorder="1" applyAlignment="1">
      <alignment horizontal="center" vertical="center" wrapText="1"/>
    </xf>
    <xf numFmtId="2" fontId="24" fillId="27" borderId="0" xfId="0" applyNumberFormat="1" applyFont="1" applyFill="1" applyBorder="1" applyAlignment="1">
      <alignment horizontal="right" vertical="center" wrapText="1"/>
    </xf>
    <xf numFmtId="0" fontId="39" fillId="25" borderId="10" xfId="0" applyFont="1" applyFill="1" applyBorder="1" applyAlignment="1">
      <alignment horizontal="center" vertical="center" wrapText="1"/>
    </xf>
    <xf numFmtId="0" fontId="27" fillId="25" borderId="10" xfId="69" applyFont="1" applyFill="1" applyBorder="1" applyAlignment="1" applyProtection="1">
      <alignment horizontal="center" vertical="center" wrapText="1"/>
    </xf>
    <xf numFmtId="0" fontId="35" fillId="27" borderId="10" xfId="0" applyNumberFormat="1" applyFont="1" applyFill="1" applyBorder="1" applyAlignment="1" applyProtection="1">
      <alignment horizontal="left" vertical="center"/>
    </xf>
    <xf numFmtId="49" fontId="35" fillId="27" borderId="10" xfId="0" applyNumberFormat="1" applyFont="1" applyFill="1" applyBorder="1" applyAlignment="1" applyProtection="1">
      <alignment horizontal="center" vertical="center"/>
    </xf>
    <xf numFmtId="0" fontId="4" fillId="27" borderId="10" xfId="0" applyNumberFormat="1" applyFont="1" applyFill="1" applyBorder="1" applyAlignment="1" applyProtection="1">
      <alignment horizontal="center" vertical="center"/>
    </xf>
    <xf numFmtId="0" fontId="4" fillId="27" borderId="10" xfId="69" applyFont="1" applyFill="1" applyBorder="1" applyAlignment="1" applyProtection="1">
      <alignment horizontal="center" vertical="center" wrapText="1"/>
    </xf>
    <xf numFmtId="0" fontId="40" fillId="27" borderId="10" xfId="0" applyNumberFormat="1" applyFont="1" applyFill="1" applyBorder="1" applyAlignment="1" applyProtection="1">
      <alignment horizontal="center" vertical="center"/>
    </xf>
    <xf numFmtId="0" fontId="40" fillId="27" borderId="10" xfId="69" applyFont="1" applyFill="1" applyBorder="1" applyAlignment="1" applyProtection="1">
      <alignment horizontal="center" vertical="center" wrapText="1"/>
    </xf>
    <xf numFmtId="0" fontId="4" fillId="0" borderId="10" xfId="0" quotePrefix="1" applyNumberFormat="1" applyFont="1" applyFill="1" applyBorder="1" applyAlignment="1">
      <alignment horizontal="center" vertical="center"/>
    </xf>
    <xf numFmtId="2" fontId="4" fillId="0" borderId="10" xfId="0" applyNumberFormat="1" applyFont="1" applyFill="1" applyBorder="1" applyAlignment="1">
      <alignment vertical="center"/>
    </xf>
    <xf numFmtId="2" fontId="4" fillId="0" borderId="0" xfId="0" applyNumberFormat="1" applyFont="1" applyFill="1" applyAlignment="1">
      <alignment vertical="center"/>
    </xf>
    <xf numFmtId="170" fontId="27" fillId="27" borderId="11" xfId="69" applyNumberFormat="1" applyFont="1" applyFill="1" applyBorder="1" applyAlignment="1" applyProtection="1">
      <alignment horizontal="right" vertical="center"/>
    </xf>
    <xf numFmtId="0" fontId="24" fillId="27" borderId="10" xfId="0" applyNumberFormat="1" applyFont="1" applyFill="1" applyBorder="1" applyAlignment="1">
      <alignment horizontal="center" vertical="center" wrapText="1"/>
    </xf>
    <xf numFmtId="0" fontId="24" fillId="0" borderId="0" xfId="0" applyFont="1" applyFill="1" applyAlignment="1">
      <alignment horizontal="right" vertical="center" wrapText="1"/>
    </xf>
    <xf numFmtId="0" fontId="24" fillId="27" borderId="0" xfId="48" applyFont="1" applyFill="1" applyBorder="1" applyAlignment="1">
      <alignment horizontal="left" vertical="center" wrapText="1"/>
    </xf>
    <xf numFmtId="167" fontId="24" fillId="27" borderId="0" xfId="0" applyNumberFormat="1" applyFont="1" applyFill="1" applyBorder="1" applyAlignment="1" applyProtection="1">
      <alignment horizontal="right"/>
      <protection locked="0"/>
    </xf>
    <xf numFmtId="0" fontId="32" fillId="25" borderId="10" xfId="0" applyFont="1" applyFill="1" applyBorder="1" applyAlignment="1">
      <alignment horizontal="center" vertical="center" wrapText="1"/>
    </xf>
    <xf numFmtId="0" fontId="24" fillId="27" borderId="10" xfId="0" applyFont="1" applyFill="1" applyBorder="1" applyAlignment="1">
      <alignment horizontal="left" vertical="center" wrapText="1"/>
    </xf>
    <xf numFmtId="0" fontId="24" fillId="27" borderId="10" xfId="0" applyNumberFormat="1" applyFont="1" applyFill="1" applyBorder="1" applyAlignment="1">
      <alignment horizontal="center" vertical="center" wrapText="1"/>
    </xf>
    <xf numFmtId="0" fontId="32" fillId="27" borderId="10" xfId="0" applyFont="1" applyFill="1" applyBorder="1" applyAlignment="1">
      <alignment horizontal="right" vertical="center"/>
    </xf>
    <xf numFmtId="166" fontId="32" fillId="27" borderId="10" xfId="0" applyNumberFormat="1" applyFont="1" applyFill="1" applyBorder="1" applyAlignment="1">
      <alignment horizontal="right" vertical="center"/>
    </xf>
    <xf numFmtId="0" fontId="4" fillId="27" borderId="0" xfId="47" applyFont="1" applyFill="1" applyBorder="1" applyAlignment="1" applyProtection="1">
      <alignment horizontal="left" vertical="center" wrapText="1"/>
      <protection locked="0"/>
    </xf>
    <xf numFmtId="0" fontId="24" fillId="27" borderId="0" xfId="0" applyFont="1" applyFill="1" applyAlignment="1">
      <alignment horizontal="right" wrapText="1"/>
    </xf>
    <xf numFmtId="0" fontId="24" fillId="27" borderId="0" xfId="0" applyFont="1" applyFill="1" applyBorder="1" applyAlignment="1">
      <alignment horizontal="left" vertical="center"/>
    </xf>
    <xf numFmtId="0" fontId="32" fillId="27" borderId="0" xfId="0" applyFont="1" applyFill="1" applyBorder="1" applyAlignment="1">
      <alignment horizontal="left" vertical="center" wrapText="1"/>
    </xf>
    <xf numFmtId="0" fontId="24" fillId="27" borderId="0" xfId="0" applyFont="1" applyFill="1" applyBorder="1" applyAlignment="1">
      <alignment horizontal="left" vertical="center" wrapText="1"/>
    </xf>
    <xf numFmtId="0" fontId="41" fillId="27" borderId="0" xfId="0" applyFont="1" applyFill="1" applyBorder="1" applyAlignment="1">
      <alignment horizontal="center" vertical="center" wrapText="1"/>
    </xf>
    <xf numFmtId="0" fontId="24" fillId="27" borderId="0" xfId="48" applyFont="1" applyFill="1" applyAlignment="1" applyProtection="1">
      <alignment horizontal="left" vertical="center"/>
      <protection locked="0"/>
    </xf>
    <xf numFmtId="0" fontId="27" fillId="27" borderId="0" xfId="47" applyFont="1" applyFill="1" applyBorder="1" applyAlignment="1" applyProtection="1">
      <alignment horizontal="left" vertical="center" wrapText="1"/>
      <protection locked="0"/>
    </xf>
    <xf numFmtId="0" fontId="32" fillId="27" borderId="0" xfId="48" applyFont="1" applyFill="1" applyAlignment="1" applyProtection="1">
      <alignment horizontal="left" vertical="center" wrapText="1"/>
      <protection locked="0"/>
    </xf>
    <xf numFmtId="0" fontId="24" fillId="27" borderId="0" xfId="69" applyFont="1" applyFill="1" applyAlignment="1" applyProtection="1">
      <alignment horizontal="left" vertical="center"/>
      <protection locked="0"/>
    </xf>
    <xf numFmtId="0" fontId="32" fillId="27" borderId="0" xfId="48" applyFont="1" applyFill="1" applyAlignment="1" applyProtection="1">
      <alignment horizontal="left" vertical="center"/>
      <protection locked="0"/>
    </xf>
    <xf numFmtId="0" fontId="32" fillId="27" borderId="0" xfId="0" applyFont="1" applyFill="1" applyBorder="1" applyAlignment="1">
      <alignment horizontal="right" vertical="center" wrapText="1"/>
    </xf>
    <xf numFmtId="0" fontId="24" fillId="27" borderId="0" xfId="0" applyFont="1" applyFill="1" applyBorder="1" applyAlignment="1">
      <alignment horizontal="right" vertical="center"/>
    </xf>
    <xf numFmtId="0" fontId="4" fillId="27" borderId="0" xfId="0" applyFont="1" applyFill="1" applyAlignment="1">
      <alignment horizontal="right" vertical="center" wrapText="1"/>
    </xf>
    <xf numFmtId="0" fontId="4" fillId="27" borderId="0" xfId="0" applyFont="1" applyFill="1" applyAlignment="1">
      <alignment horizontal="right" wrapText="1"/>
    </xf>
    <xf numFmtId="0" fontId="39" fillId="25" borderId="10" xfId="0" applyFont="1" applyFill="1" applyBorder="1" applyAlignment="1">
      <alignment horizontal="center" vertical="center" wrapText="1"/>
    </xf>
    <xf numFmtId="2" fontId="4" fillId="0" borderId="16" xfId="0" applyNumberFormat="1" applyFont="1" applyBorder="1" applyAlignment="1">
      <alignment horizontal="left" vertical="center" wrapText="1"/>
    </xf>
    <xf numFmtId="2" fontId="4" fillId="0" borderId="15" xfId="0" applyNumberFormat="1" applyFont="1" applyBorder="1" applyAlignment="1">
      <alignment horizontal="left" vertical="center" wrapText="1"/>
    </xf>
    <xf numFmtId="2" fontId="4" fillId="0" borderId="13" xfId="0" applyNumberFormat="1" applyFont="1" applyBorder="1" applyAlignment="1">
      <alignment horizontal="left" vertical="center" wrapText="1"/>
    </xf>
    <xf numFmtId="0" fontId="4" fillId="27" borderId="10" xfId="0" quotePrefix="1" applyNumberFormat="1" applyFont="1" applyFill="1" applyBorder="1" applyAlignment="1">
      <alignment horizontal="left" vertical="center" wrapText="1"/>
    </xf>
    <xf numFmtId="0" fontId="4" fillId="27" borderId="12" xfId="69" applyFont="1" applyFill="1" applyBorder="1" applyAlignment="1" applyProtection="1">
      <alignment horizontal="right" vertical="center" wrapText="1"/>
    </xf>
    <xf numFmtId="0" fontId="4" fillId="27" borderId="0" xfId="69" applyFont="1" applyFill="1" applyAlignment="1" applyProtection="1">
      <alignment horizontal="right" vertical="center" wrapText="1"/>
    </xf>
    <xf numFmtId="0" fontId="4" fillId="27" borderId="12" xfId="69" applyFont="1" applyFill="1" applyBorder="1" applyAlignment="1" applyProtection="1">
      <alignment horizontal="center" vertical="center" wrapText="1"/>
    </xf>
    <xf numFmtId="0" fontId="36" fillId="27" borderId="14" xfId="69" applyFont="1" applyFill="1" applyBorder="1" applyAlignment="1" applyProtection="1">
      <alignment horizontal="center" vertical="top"/>
    </xf>
    <xf numFmtId="168" fontId="38" fillId="27" borderId="0" xfId="0" applyNumberFormat="1" applyFont="1" applyFill="1" applyAlignment="1">
      <alignment horizontal="center" vertical="center"/>
    </xf>
    <xf numFmtId="0" fontId="38" fillId="27" borderId="0" xfId="0" applyFont="1" applyFill="1" applyAlignment="1">
      <alignment horizontal="center" vertical="center"/>
    </xf>
    <xf numFmtId="0" fontId="27" fillId="27" borderId="0" xfId="0" applyFont="1" applyFill="1" applyBorder="1" applyAlignment="1">
      <alignment horizontal="left" vertical="center"/>
    </xf>
    <xf numFmtId="0" fontId="4" fillId="27" borderId="0" xfId="0" applyFont="1" applyFill="1" applyBorder="1" applyAlignment="1">
      <alignment horizontal="left" vertical="center"/>
    </xf>
    <xf numFmtId="0" fontId="27" fillId="27" borderId="0" xfId="0" applyFont="1" applyFill="1" applyBorder="1" applyAlignment="1">
      <alignment horizontal="left" vertical="center" wrapText="1"/>
    </xf>
    <xf numFmtId="0" fontId="4" fillId="27" borderId="0" xfId="0" applyFont="1" applyFill="1" applyBorder="1" applyAlignment="1">
      <alignment horizontal="left" vertical="center" wrapText="1"/>
    </xf>
    <xf numFmtId="0" fontId="28" fillId="0" borderId="0" xfId="0" applyFont="1" applyFill="1" applyBorder="1" applyAlignment="1">
      <alignment horizontal="center" vertical="center"/>
    </xf>
    <xf numFmtId="0" fontId="27" fillId="27" borderId="10" xfId="0" applyFont="1" applyFill="1" applyBorder="1" applyAlignment="1">
      <alignment horizontal="right" vertical="center"/>
    </xf>
    <xf numFmtId="0" fontId="4" fillId="27" borderId="0" xfId="47" applyFont="1" applyFill="1" applyBorder="1" applyAlignment="1">
      <alignment horizontal="left" vertical="center"/>
    </xf>
    <xf numFmtId="167" fontId="4" fillId="27" borderId="0" xfId="0" applyNumberFormat="1" applyFont="1" applyFill="1" applyBorder="1" applyAlignment="1" applyProtection="1">
      <alignment horizontal="right"/>
      <protection locked="0"/>
    </xf>
    <xf numFmtId="0" fontId="4" fillId="27" borderId="0" xfId="48" applyFont="1" applyFill="1" applyBorder="1" applyAlignment="1">
      <alignment horizontal="left" vertical="center" wrapText="1"/>
    </xf>
    <xf numFmtId="0" fontId="4" fillId="27" borderId="16" xfId="53" applyNumberFormat="1" applyFont="1" applyFill="1" applyBorder="1" applyAlignment="1">
      <alignment horizontal="right" vertical="center"/>
    </xf>
    <xf numFmtId="0" fontId="4" fillId="27" borderId="13" xfId="53" applyNumberFormat="1" applyFont="1" applyFill="1" applyBorder="1" applyAlignment="1">
      <alignment horizontal="right" vertical="center"/>
    </xf>
    <xf numFmtId="9" fontId="27" fillId="27" borderId="16" xfId="53" applyFont="1" applyFill="1" applyBorder="1" applyAlignment="1">
      <alignment horizontal="right" vertical="center"/>
    </xf>
    <xf numFmtId="9" fontId="27" fillId="27" borderId="15" xfId="53" applyFont="1" applyFill="1" applyBorder="1" applyAlignment="1">
      <alignment horizontal="right" vertical="center"/>
    </xf>
    <xf numFmtId="9" fontId="27" fillId="27" borderId="13" xfId="53" applyFont="1" applyFill="1" applyBorder="1" applyAlignment="1">
      <alignment horizontal="right" vertical="center"/>
    </xf>
    <xf numFmtId="0" fontId="27" fillId="27" borderId="0" xfId="47" applyFont="1" applyFill="1" applyBorder="1" applyAlignment="1">
      <alignment horizontal="left" vertical="center" wrapText="1"/>
    </xf>
    <xf numFmtId="0" fontId="4" fillId="27" borderId="0" xfId="0" applyFont="1" applyFill="1" applyBorder="1" applyAlignment="1" applyProtection="1">
      <alignment horizontal="left" vertical="center" wrapText="1"/>
    </xf>
    <xf numFmtId="0" fontId="27" fillId="27" borderId="0" xfId="0" applyFont="1" applyFill="1" applyBorder="1" applyAlignment="1" applyProtection="1">
      <alignment horizontal="left" vertical="center" wrapText="1"/>
    </xf>
    <xf numFmtId="0" fontId="27" fillId="27" borderId="0" xfId="0" applyFont="1" applyFill="1" applyBorder="1" applyAlignment="1" applyProtection="1">
      <alignment horizontal="left" vertical="center"/>
    </xf>
    <xf numFmtId="0" fontId="4" fillId="27" borderId="0" xfId="69" applyFont="1" applyFill="1" applyBorder="1" applyAlignment="1" applyProtection="1">
      <alignment horizontal="left" vertical="center" wrapText="1"/>
    </xf>
    <xf numFmtId="0" fontId="27" fillId="27" borderId="0" xfId="69" applyFont="1" applyFill="1" applyBorder="1" applyAlignment="1" applyProtection="1">
      <alignment horizontal="left" vertical="center" wrapText="1"/>
    </xf>
    <xf numFmtId="169" fontId="37" fillId="27" borderId="0" xfId="69" applyNumberFormat="1" applyFont="1" applyFill="1" applyBorder="1" applyAlignment="1" applyProtection="1">
      <alignment horizontal="center" vertical="center"/>
    </xf>
    <xf numFmtId="0" fontId="37" fillId="27" borderId="12" xfId="69" applyNumberFormat="1" applyFont="1" applyFill="1" applyBorder="1" applyAlignment="1" applyProtection="1">
      <alignment horizontal="center" vertical="center"/>
    </xf>
    <xf numFmtId="0" fontId="36" fillId="27" borderId="14" xfId="69" applyFont="1" applyFill="1" applyBorder="1" applyAlignment="1" applyProtection="1">
      <alignment horizontal="center" vertical="top" wrapText="1"/>
    </xf>
    <xf numFmtId="0" fontId="4" fillId="27" borderId="0" xfId="0" applyFont="1" applyFill="1" applyBorder="1" applyAlignment="1" applyProtection="1">
      <alignment horizontal="left" vertical="center"/>
    </xf>
    <xf numFmtId="0" fontId="4" fillId="27" borderId="0" xfId="48" applyFont="1" applyFill="1" applyBorder="1" applyAlignment="1" applyProtection="1">
      <alignment horizontal="left" vertical="center" wrapText="1"/>
    </xf>
    <xf numFmtId="0" fontId="27" fillId="27" borderId="0" xfId="70" applyFont="1" applyFill="1" applyBorder="1" applyAlignment="1" applyProtection="1">
      <alignment horizontal="left" vertical="center"/>
    </xf>
    <xf numFmtId="0" fontId="4" fillId="27" borderId="0" xfId="70" applyFont="1" applyFill="1" applyBorder="1" applyAlignment="1" applyProtection="1">
      <alignment horizontal="left" vertical="center"/>
    </xf>
    <xf numFmtId="0" fontId="4" fillId="27" borderId="0" xfId="69" applyFont="1" applyFill="1" applyBorder="1" applyAlignment="1" applyProtection="1">
      <alignment horizontal="left" vertical="center"/>
    </xf>
    <xf numFmtId="167" fontId="4" fillId="27" borderId="0" xfId="0" applyNumberFormat="1" applyFont="1" applyFill="1" applyBorder="1" applyAlignment="1" applyProtection="1">
      <alignment horizontal="right"/>
    </xf>
    <xf numFmtId="0" fontId="4" fillId="27" borderId="0" xfId="69" applyNumberFormat="1" applyFont="1" applyFill="1" applyAlignment="1" applyProtection="1">
      <alignment horizontal="left" vertical="center" wrapText="1"/>
    </xf>
    <xf numFmtId="0" fontId="36" fillId="27" borderId="14" xfId="69" applyFont="1" applyFill="1" applyBorder="1" applyAlignment="1" applyProtection="1">
      <alignment horizontal="center" vertical="center"/>
    </xf>
    <xf numFmtId="0" fontId="4" fillId="0" borderId="0" xfId="69" applyFont="1" applyFill="1" applyAlignment="1" applyProtection="1">
      <alignment horizontal="right" vertical="center"/>
    </xf>
    <xf numFmtId="0" fontId="27" fillId="25" borderId="10" xfId="69" applyFont="1" applyFill="1" applyBorder="1" applyAlignment="1" applyProtection="1">
      <alignment horizontal="center" vertical="center" wrapText="1"/>
    </xf>
    <xf numFmtId="0" fontId="4" fillId="25" borderId="10" xfId="69" applyFont="1" applyFill="1" applyBorder="1" applyAlignment="1" applyProtection="1">
      <alignment horizontal="center" vertical="center" wrapText="1"/>
    </xf>
    <xf numFmtId="0" fontId="36" fillId="27" borderId="0" xfId="69" applyFont="1" applyFill="1" applyAlignment="1" applyProtection="1">
      <alignment horizontal="left" vertical="top" wrapText="1"/>
    </xf>
    <xf numFmtId="2" fontId="27" fillId="25" borderId="10" xfId="69" applyNumberFormat="1" applyFont="1" applyFill="1" applyBorder="1" applyAlignment="1" applyProtection="1">
      <alignment horizontal="center" vertical="center" wrapText="1"/>
    </xf>
  </cellXfs>
  <cellStyles count="71">
    <cellStyle name="1. izcēlums" xfId="1"/>
    <cellStyle name="2. izcēlums" xfId="2"/>
    <cellStyle name="20% no 1. izcēluma" xfId="3"/>
    <cellStyle name="20% no 2. izcēluma" xfId="4"/>
    <cellStyle name="20% no 3. izcēluma" xfId="5"/>
    <cellStyle name="20% no 4. izcēluma" xfId="6"/>
    <cellStyle name="20% no 5. izcēluma" xfId="7"/>
    <cellStyle name="20% no 6. izcēluma" xfId="8"/>
    <cellStyle name="3. izcēlums " xfId="9"/>
    <cellStyle name="4. izcēlums" xfId="10"/>
    <cellStyle name="40% no 1. izcēluma" xfId="11"/>
    <cellStyle name="40% no 2. izcēluma" xfId="12"/>
    <cellStyle name="40% no 3. izcēluma" xfId="13"/>
    <cellStyle name="40% no 4. izcēluma" xfId="14"/>
    <cellStyle name="40% no 5. izcēluma" xfId="15"/>
    <cellStyle name="40% no 6. izcēluma" xfId="16"/>
    <cellStyle name="5. izcēlums" xfId="17"/>
    <cellStyle name="6. izcēlums" xfId="18"/>
    <cellStyle name="60% no 1. izcēluma" xfId="19"/>
    <cellStyle name="60% no 2. izcēluma" xfId="20"/>
    <cellStyle name="60% no 3. izcēluma" xfId="21"/>
    <cellStyle name="60% no 4. izcēluma" xfId="22"/>
    <cellStyle name="60% no 5. izcēluma" xfId="23"/>
    <cellStyle name="60% no 6. izcēluma" xfId="24"/>
    <cellStyle name="Aprēķināšana" xfId="25"/>
    <cellStyle name="Atdalītāji_862_Elizabetes_21A_rekonstrukcija" xfId="26"/>
    <cellStyle name="Brīdinājuma teksts" xfId="27"/>
    <cellStyle name="Excel Built-in Normal" xfId="28"/>
    <cellStyle name="Ievade" xfId="29"/>
    <cellStyle name="Izvade" xfId="30"/>
    <cellStyle name="YELLOW" xfId="65"/>
    <cellStyle name="Kopsumma" xfId="31"/>
    <cellStyle name="Labs" xfId="32"/>
    <cellStyle name="Neitrāls" xfId="33"/>
    <cellStyle name="Normal" xfId="0" builtinId="0"/>
    <cellStyle name="Normal 10" xfId="34"/>
    <cellStyle name="Normal 11" xfId="35"/>
    <cellStyle name="Normal 13" xfId="36"/>
    <cellStyle name="Normal 15" xfId="37"/>
    <cellStyle name="Normal 18" xfId="38"/>
    <cellStyle name="Normal 19" xfId="39"/>
    <cellStyle name="Normal 2" xfId="40"/>
    <cellStyle name="Normal 2 2" xfId="63"/>
    <cellStyle name="Normal 24" xfId="41"/>
    <cellStyle name="Normal 27" xfId="42"/>
    <cellStyle name="Normal 28" xfId="43"/>
    <cellStyle name="Normal 3" xfId="64"/>
    <cellStyle name="Normal 35" xfId="44"/>
    <cellStyle name="Normal 37" xfId="45"/>
    <cellStyle name="Normal 4" xfId="67"/>
    <cellStyle name="Normal 9" xfId="46"/>
    <cellStyle name="Normal_Bill x.1" xfId="47"/>
    <cellStyle name="Normal_Bill x.1 2" xfId="70"/>
    <cellStyle name="Normal_lokalas tames forma2" xfId="48"/>
    <cellStyle name="Normal_lokalas tames forma2 2" xfId="69"/>
    <cellStyle name="Normal_Tame Pasacina  2 karta M" xfId="49"/>
    <cellStyle name="Nosaukums" xfId="50"/>
    <cellStyle name="Parasts 2" xfId="66"/>
    <cellStyle name="Parasts 3" xfId="68"/>
    <cellStyle name="Paskaidrojošs teksts" xfId="51"/>
    <cellStyle name="Pārbaudes šūna" xfId="52"/>
    <cellStyle name="Percent" xfId="53" builtinId="5"/>
    <cellStyle name="Piezīme" xfId="54"/>
    <cellStyle name="Saistītā šūna" xfId="55"/>
    <cellStyle name="Slikts" xfId="56"/>
    <cellStyle name="Stils 1" xfId="57"/>
    <cellStyle name="Style 1" xfId="58"/>
    <cellStyle name="Virsraksts 1" xfId="59"/>
    <cellStyle name="Virsraksts 2" xfId="60"/>
    <cellStyle name="Virsraksts 3" xfId="61"/>
    <cellStyle name="Virsraksts 4" xfId="62"/>
  </cellStyles>
  <dxfs count="1">
    <dxf>
      <border>
        <top style="thin">
          <color auto="1"/>
        </top>
        <vertical/>
        <horizontal/>
      </border>
    </dxf>
  </dxfs>
  <tableStyles count="0" defaultTableStyle="TableStyleMedium9" defaultPivotStyle="PivotStyleLight16"/>
  <colors>
    <mruColors>
      <color rgb="FF0033CC"/>
      <color rgb="FF339933"/>
      <color rgb="FF800000"/>
      <color rgb="FF0000FF"/>
      <color rgb="FF000099"/>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rchy/Documents/%60Autocad/2013-02%20R&#299;gas%20-%20Durbes%20krusts/_TAME-(Mana%20EU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s_Kopt"/>
      <sheetName val="KOPTAME"/>
      <sheetName val="1"/>
      <sheetName val="1-1"/>
      <sheetName val="1-2"/>
      <sheetName val="DARBI"/>
      <sheetName val="MATERIALI"/>
      <sheetName val="Svars"/>
    </sheetNames>
    <sheetDataSet>
      <sheetData sheetId="0" refreshError="1"/>
      <sheetData sheetId="1" refreshError="1"/>
      <sheetData sheetId="2" refreshError="1"/>
      <sheetData sheetId="3" refreshError="1"/>
      <sheetData sheetId="4" refreshError="1"/>
      <sheetData sheetId="5">
        <row r="3">
          <cell r="V3" t="str">
            <v>01-00000</v>
          </cell>
        </row>
        <row r="4">
          <cell r="V4" t="str">
            <v>02-00000</v>
          </cell>
        </row>
        <row r="5">
          <cell r="V5" t="str">
            <v>02-10000</v>
          </cell>
        </row>
        <row r="6">
          <cell r="V6" t="str">
            <v>02-11000</v>
          </cell>
        </row>
        <row r="7">
          <cell r="V7" t="str">
            <v>02-11001</v>
          </cell>
        </row>
        <row r="8">
          <cell r="V8" t="str">
            <v>02-11002</v>
          </cell>
        </row>
        <row r="9">
          <cell r="V9" t="str">
            <v>02-11003</v>
          </cell>
        </row>
        <row r="10">
          <cell r="V10" t="str">
            <v>02-11004</v>
          </cell>
        </row>
        <row r="11">
          <cell r="V11" t="str">
            <v>02-11005</v>
          </cell>
        </row>
        <row r="12">
          <cell r="V12" t="str">
            <v>02-12000</v>
          </cell>
        </row>
        <row r="13">
          <cell r="V13" t="str">
            <v>02-12001</v>
          </cell>
        </row>
        <row r="14">
          <cell r="V14" t="str">
            <v>02-12002</v>
          </cell>
        </row>
        <row r="15">
          <cell r="V15" t="str">
            <v>02-12003</v>
          </cell>
        </row>
        <row r="16">
          <cell r="V16" t="str">
            <v>02-12004</v>
          </cell>
        </row>
        <row r="17">
          <cell r="V17" t="str">
            <v>02-12005</v>
          </cell>
        </row>
        <row r="18">
          <cell r="V18" t="str">
            <v>02-20000</v>
          </cell>
        </row>
        <row r="19">
          <cell r="V19" t="str">
            <v>02-21000</v>
          </cell>
        </row>
        <row r="20">
          <cell r="V20" t="str">
            <v>02-21001</v>
          </cell>
        </row>
        <row r="21">
          <cell r="V21" t="str">
            <v>02-21002</v>
          </cell>
        </row>
        <row r="22">
          <cell r="V22" t="str">
            <v>02-21003</v>
          </cell>
        </row>
        <row r="23">
          <cell r="V23" t="str">
            <v>02-21004</v>
          </cell>
        </row>
        <row r="24">
          <cell r="V24" t="str">
            <v>02-21005</v>
          </cell>
        </row>
        <row r="25">
          <cell r="V25" t="str">
            <v>02-21006</v>
          </cell>
        </row>
        <row r="26">
          <cell r="V26" t="str">
            <v>02-21007</v>
          </cell>
        </row>
        <row r="27">
          <cell r="V27" t="str">
            <v>02-21008</v>
          </cell>
        </row>
        <row r="28">
          <cell r="V28" t="str">
            <v>02-22000</v>
          </cell>
        </row>
        <row r="29">
          <cell r="V29" t="str">
            <v>02-22001</v>
          </cell>
        </row>
        <row r="30">
          <cell r="V30" t="str">
            <v>02-22002</v>
          </cell>
        </row>
        <row r="31">
          <cell r="V31" t="str">
            <v>02-22003</v>
          </cell>
        </row>
        <row r="32">
          <cell r="V32" t="str">
            <v>02-22004</v>
          </cell>
        </row>
        <row r="33">
          <cell r="V33" t="str">
            <v>02-22005</v>
          </cell>
        </row>
        <row r="34">
          <cell r="V34" t="str">
            <v>02-23000</v>
          </cell>
        </row>
        <row r="35">
          <cell r="V35" t="str">
            <v>02-23001</v>
          </cell>
        </row>
        <row r="36">
          <cell r="V36" t="str">
            <v>02-23002</v>
          </cell>
        </row>
        <row r="37">
          <cell r="V37" t="str">
            <v>02-23003</v>
          </cell>
        </row>
        <row r="38">
          <cell r="V38" t="str">
            <v>02-23004</v>
          </cell>
        </row>
        <row r="39">
          <cell r="V39">
            <v>0</v>
          </cell>
        </row>
        <row r="40">
          <cell r="V40" t="str">
            <v>02-30000</v>
          </cell>
        </row>
        <row r="41">
          <cell r="V41" t="str">
            <v>02-31000</v>
          </cell>
        </row>
        <row r="42">
          <cell r="V42" t="str">
            <v>02-31001</v>
          </cell>
        </row>
        <row r="43">
          <cell r="V43" t="str">
            <v>02-31002</v>
          </cell>
        </row>
        <row r="44">
          <cell r="V44" t="str">
            <v>02-31003</v>
          </cell>
        </row>
        <row r="45">
          <cell r="V45" t="str">
            <v>02-32000</v>
          </cell>
        </row>
        <row r="46">
          <cell r="V46" t="str">
            <v>02-32001</v>
          </cell>
        </row>
        <row r="47">
          <cell r="V47" t="str">
            <v>02-32002</v>
          </cell>
        </row>
        <row r="48">
          <cell r="V48" t="str">
            <v>02-32003</v>
          </cell>
        </row>
        <row r="49">
          <cell r="V49" t="str">
            <v>02-33000</v>
          </cell>
        </row>
        <row r="50">
          <cell r="V50" t="str">
            <v>02-33001</v>
          </cell>
        </row>
        <row r="51">
          <cell r="V51" t="str">
            <v>02-33002</v>
          </cell>
        </row>
        <row r="52">
          <cell r="V52" t="str">
            <v>02-33003</v>
          </cell>
        </row>
        <row r="53">
          <cell r="V53" t="str">
            <v>02-34000</v>
          </cell>
        </row>
        <row r="54">
          <cell r="V54" t="str">
            <v>02-34001</v>
          </cell>
        </row>
        <row r="55">
          <cell r="V55" t="str">
            <v>02-34002</v>
          </cell>
        </row>
        <row r="56">
          <cell r="V56" t="str">
            <v>02-40000</v>
          </cell>
        </row>
        <row r="57">
          <cell r="V57" t="str">
            <v>02-41000</v>
          </cell>
        </row>
        <row r="58">
          <cell r="V58" t="str">
            <v>02-41001</v>
          </cell>
        </row>
        <row r="59">
          <cell r="V59" t="str">
            <v>02-41002</v>
          </cell>
        </row>
        <row r="60">
          <cell r="V60" t="str">
            <v>02-41003</v>
          </cell>
        </row>
        <row r="61">
          <cell r="V61" t="str">
            <v>02-41004</v>
          </cell>
        </row>
        <row r="62">
          <cell r="V62" t="str">
            <v>02-41005</v>
          </cell>
        </row>
        <row r="63">
          <cell r="V63" t="str">
            <v>02-41006</v>
          </cell>
        </row>
        <row r="64">
          <cell r="V64" t="str">
            <v>02-41007</v>
          </cell>
        </row>
        <row r="65">
          <cell r="V65" t="str">
            <v>02-41008</v>
          </cell>
        </row>
        <row r="66">
          <cell r="V66" t="str">
            <v>02-41009</v>
          </cell>
        </row>
        <row r="67">
          <cell r="V67" t="str">
            <v>02-41010</v>
          </cell>
        </row>
        <row r="68">
          <cell r="V68" t="str">
            <v>02-41011</v>
          </cell>
        </row>
        <row r="69">
          <cell r="V69" t="str">
            <v>02-41012</v>
          </cell>
        </row>
        <row r="70">
          <cell r="V70" t="str">
            <v>02-41013</v>
          </cell>
        </row>
        <row r="71">
          <cell r="V71" t="str">
            <v>02-41014</v>
          </cell>
        </row>
        <row r="72">
          <cell r="V72" t="str">
            <v>02-41015</v>
          </cell>
        </row>
        <row r="73">
          <cell r="V73" t="str">
            <v>02-41016</v>
          </cell>
        </row>
        <row r="74">
          <cell r="V74" t="str">
            <v>02-41017</v>
          </cell>
        </row>
        <row r="75">
          <cell r="V75" t="str">
            <v>02-41018</v>
          </cell>
        </row>
        <row r="76">
          <cell r="V76" t="str">
            <v>02-41019</v>
          </cell>
        </row>
        <row r="77">
          <cell r="V77" t="str">
            <v>02-41020</v>
          </cell>
        </row>
        <row r="78">
          <cell r="V78" t="str">
            <v>02-41021</v>
          </cell>
        </row>
        <row r="79">
          <cell r="V79" t="str">
            <v>02-41022</v>
          </cell>
        </row>
        <row r="80">
          <cell r="V80">
            <v>0</v>
          </cell>
        </row>
        <row r="81">
          <cell r="V81" t="str">
            <v>02-42000</v>
          </cell>
        </row>
        <row r="82">
          <cell r="V82" t="str">
            <v>02-42001</v>
          </cell>
        </row>
        <row r="83">
          <cell r="V83" t="str">
            <v>02-42002</v>
          </cell>
        </row>
        <row r="84">
          <cell r="V84" t="str">
            <v>02-42003</v>
          </cell>
        </row>
        <row r="85">
          <cell r="V85" t="str">
            <v>02-42004</v>
          </cell>
        </row>
        <row r="86">
          <cell r="V86" t="str">
            <v>02-42005</v>
          </cell>
        </row>
        <row r="87">
          <cell r="V87" t="str">
            <v>02-42006</v>
          </cell>
        </row>
        <row r="88">
          <cell r="V88" t="str">
            <v>02-42007</v>
          </cell>
        </row>
        <row r="89">
          <cell r="V89" t="str">
            <v>02-42008</v>
          </cell>
        </row>
        <row r="90">
          <cell r="V90" t="str">
            <v>02-42009</v>
          </cell>
        </row>
        <row r="91">
          <cell r="V91" t="str">
            <v>02-42010</v>
          </cell>
        </row>
        <row r="92">
          <cell r="V92" t="str">
            <v>02-42011</v>
          </cell>
        </row>
        <row r="93">
          <cell r="V93" t="str">
            <v>02-42012</v>
          </cell>
        </row>
        <row r="94">
          <cell r="V94" t="str">
            <v>02-42013</v>
          </cell>
        </row>
        <row r="95">
          <cell r="V95" t="str">
            <v>02-42014</v>
          </cell>
        </row>
        <row r="96">
          <cell r="V96" t="str">
            <v>02-42015</v>
          </cell>
        </row>
        <row r="97">
          <cell r="V97" t="str">
            <v>02-42016</v>
          </cell>
        </row>
        <row r="98">
          <cell r="V98">
            <v>0</v>
          </cell>
        </row>
        <row r="99">
          <cell r="V99" t="str">
            <v>02-50000</v>
          </cell>
        </row>
        <row r="100">
          <cell r="V100" t="str">
            <v>02-51000</v>
          </cell>
        </row>
        <row r="101">
          <cell r="V101" t="str">
            <v>02-51001</v>
          </cell>
        </row>
        <row r="102">
          <cell r="V102" t="str">
            <v>02-51002</v>
          </cell>
        </row>
        <row r="103">
          <cell r="V103" t="str">
            <v>02-51003</v>
          </cell>
        </row>
        <row r="104">
          <cell r="V104" t="str">
            <v>02-51004</v>
          </cell>
        </row>
        <row r="105">
          <cell r="V105" t="str">
            <v>02-51005</v>
          </cell>
        </row>
        <row r="106">
          <cell r="V106">
            <v>0</v>
          </cell>
        </row>
        <row r="107">
          <cell r="V107" t="str">
            <v>02-52000</v>
          </cell>
        </row>
        <row r="108">
          <cell r="V108" t="str">
            <v>02-52001</v>
          </cell>
        </row>
        <row r="109">
          <cell r="V109" t="str">
            <v>02-52002</v>
          </cell>
        </row>
        <row r="110">
          <cell r="V110">
            <v>0</v>
          </cell>
        </row>
        <row r="111">
          <cell r="V111" t="str">
            <v>02-60000</v>
          </cell>
        </row>
        <row r="112">
          <cell r="V112" t="str">
            <v>02-61000</v>
          </cell>
        </row>
        <row r="113">
          <cell r="V113" t="str">
            <v>02-61001</v>
          </cell>
        </row>
        <row r="114">
          <cell r="V114" t="str">
            <v>02-61002</v>
          </cell>
        </row>
        <row r="115">
          <cell r="V115" t="str">
            <v>02-61003</v>
          </cell>
        </row>
        <row r="116">
          <cell r="V116" t="str">
            <v>02-62000</v>
          </cell>
        </row>
        <row r="117">
          <cell r="V117" t="str">
            <v>02-62001</v>
          </cell>
        </row>
        <row r="118">
          <cell r="V118" t="str">
            <v>02-62002</v>
          </cell>
        </row>
        <row r="119">
          <cell r="V119" t="str">
            <v>02-62003</v>
          </cell>
        </row>
        <row r="120">
          <cell r="V120" t="str">
            <v>02-70000</v>
          </cell>
        </row>
        <row r="121">
          <cell r="V121" t="str">
            <v>02-71000</v>
          </cell>
        </row>
        <row r="122">
          <cell r="V122" t="str">
            <v>02-71001</v>
          </cell>
        </row>
        <row r="123">
          <cell r="V123" t="str">
            <v>02-71002</v>
          </cell>
        </row>
        <row r="124">
          <cell r="V124" t="str">
            <v>02-71003</v>
          </cell>
        </row>
        <row r="125">
          <cell r="V125" t="str">
            <v>02-71004</v>
          </cell>
        </row>
        <row r="126">
          <cell r="V126" t="str">
            <v>02-72000</v>
          </cell>
        </row>
        <row r="127">
          <cell r="V127" t="str">
            <v>02-72001</v>
          </cell>
        </row>
        <row r="128">
          <cell r="V128" t="str">
            <v>02-73000</v>
          </cell>
        </row>
        <row r="129">
          <cell r="V129" t="str">
            <v>02-73001</v>
          </cell>
        </row>
        <row r="130">
          <cell r="V130" t="str">
            <v>02-73002</v>
          </cell>
        </row>
        <row r="131">
          <cell r="V131" t="str">
            <v>02-73003</v>
          </cell>
        </row>
        <row r="132">
          <cell r="V132" t="str">
            <v>02-73004</v>
          </cell>
        </row>
        <row r="133">
          <cell r="V133" t="str">
            <v>02-73005</v>
          </cell>
        </row>
        <row r="134">
          <cell r="V134">
            <v>0</v>
          </cell>
        </row>
        <row r="135">
          <cell r="V135">
            <v>0</v>
          </cell>
        </row>
        <row r="136">
          <cell r="V136" t="str">
            <v>02-74000</v>
          </cell>
        </row>
        <row r="137">
          <cell r="V137" t="str">
            <v>02-74001</v>
          </cell>
        </row>
        <row r="138">
          <cell r="V138" t="str">
            <v>02-74002</v>
          </cell>
        </row>
        <row r="139">
          <cell r="V139" t="str">
            <v>02-75000</v>
          </cell>
        </row>
        <row r="140">
          <cell r="V140">
            <v>0</v>
          </cell>
        </row>
        <row r="141">
          <cell r="V141">
            <v>0</v>
          </cell>
        </row>
        <row r="142">
          <cell r="V142" t="str">
            <v>02-80000</v>
          </cell>
        </row>
        <row r="143">
          <cell r="V143" t="str">
            <v>02-80001</v>
          </cell>
        </row>
        <row r="144">
          <cell r="V144">
            <v>0</v>
          </cell>
        </row>
        <row r="145">
          <cell r="V145" t="str">
            <v>03-00000</v>
          </cell>
        </row>
        <row r="146">
          <cell r="V146" t="str">
            <v>03-10000</v>
          </cell>
        </row>
        <row r="147">
          <cell r="V147" t="str">
            <v>03-11000</v>
          </cell>
        </row>
        <row r="148">
          <cell r="V148" t="str">
            <v>03-11001</v>
          </cell>
        </row>
        <row r="149">
          <cell r="V149" t="str">
            <v>03-11002</v>
          </cell>
        </row>
        <row r="150">
          <cell r="V150" t="str">
            <v>03-11003</v>
          </cell>
        </row>
        <row r="151">
          <cell r="V151" t="str">
            <v>03-11004</v>
          </cell>
        </row>
        <row r="152">
          <cell r="V152" t="str">
            <v>03-11005</v>
          </cell>
        </row>
        <row r="153">
          <cell r="V153" t="str">
            <v>03-11006</v>
          </cell>
        </row>
        <row r="154">
          <cell r="V154" t="str">
            <v>03-11007</v>
          </cell>
        </row>
        <row r="155">
          <cell r="V155" t="str">
            <v>03-11008</v>
          </cell>
        </row>
        <row r="156">
          <cell r="V156">
            <v>0</v>
          </cell>
        </row>
        <row r="157">
          <cell r="V157">
            <v>0</v>
          </cell>
        </row>
        <row r="158">
          <cell r="V158" t="str">
            <v>03-12000</v>
          </cell>
        </row>
        <row r="159">
          <cell r="V159" t="str">
            <v>03-12001</v>
          </cell>
        </row>
        <row r="160">
          <cell r="V160" t="str">
            <v>03-12002</v>
          </cell>
        </row>
        <row r="161">
          <cell r="V161" t="str">
            <v>03-12003</v>
          </cell>
        </row>
        <row r="162">
          <cell r="V162" t="str">
            <v>03-12004</v>
          </cell>
        </row>
        <row r="163">
          <cell r="V163" t="str">
            <v>03-12005</v>
          </cell>
        </row>
        <row r="164">
          <cell r="V164" t="str">
            <v>03-12006</v>
          </cell>
        </row>
        <row r="165">
          <cell r="V165" t="str">
            <v>03-12007</v>
          </cell>
        </row>
        <row r="166">
          <cell r="V166" t="str">
            <v>03-12008</v>
          </cell>
        </row>
        <row r="167">
          <cell r="V167" t="str">
            <v>03-12009</v>
          </cell>
        </row>
        <row r="168">
          <cell r="V168">
            <v>0</v>
          </cell>
        </row>
        <row r="169">
          <cell r="V169">
            <v>0</v>
          </cell>
        </row>
        <row r="170">
          <cell r="V170" t="str">
            <v>03-20000</v>
          </cell>
        </row>
        <row r="171">
          <cell r="V171" t="str">
            <v>03-21000</v>
          </cell>
        </row>
        <row r="172">
          <cell r="V172" t="str">
            <v>03-21001</v>
          </cell>
        </row>
        <row r="173">
          <cell r="V173" t="str">
            <v>03-21002</v>
          </cell>
        </row>
        <row r="174">
          <cell r="V174" t="str">
            <v>03-21003</v>
          </cell>
        </row>
        <row r="175">
          <cell r="V175" t="str">
            <v>03-21004</v>
          </cell>
        </row>
        <row r="176">
          <cell r="V176" t="str">
            <v>03-21005</v>
          </cell>
        </row>
        <row r="177">
          <cell r="V177" t="str">
            <v>03-21006</v>
          </cell>
        </row>
        <row r="178">
          <cell r="V178" t="str">
            <v>03-21007</v>
          </cell>
        </row>
        <row r="179">
          <cell r="V179" t="str">
            <v>03-21008</v>
          </cell>
        </row>
        <row r="180">
          <cell r="V180" t="str">
            <v>03-21009</v>
          </cell>
        </row>
        <row r="181">
          <cell r="V181" t="str">
            <v>03-21010</v>
          </cell>
        </row>
        <row r="182">
          <cell r="V182" t="str">
            <v>03-21011</v>
          </cell>
        </row>
        <row r="183">
          <cell r="V183" t="str">
            <v>03-21012</v>
          </cell>
        </row>
        <row r="184">
          <cell r="V184" t="str">
            <v>03-21013</v>
          </cell>
        </row>
        <row r="185">
          <cell r="V185" t="str">
            <v>03-21014</v>
          </cell>
        </row>
        <row r="186">
          <cell r="V186" t="str">
            <v>03-21015</v>
          </cell>
        </row>
        <row r="187">
          <cell r="V187" t="str">
            <v>03-21016</v>
          </cell>
        </row>
        <row r="188">
          <cell r="V188" t="str">
            <v>03-21017</v>
          </cell>
        </row>
        <row r="189">
          <cell r="V189" t="str">
            <v>03-21018</v>
          </cell>
        </row>
        <row r="190">
          <cell r="V190" t="str">
            <v>03-21019</v>
          </cell>
        </row>
        <row r="191">
          <cell r="V191" t="str">
            <v>03-21020</v>
          </cell>
        </row>
        <row r="192">
          <cell r="V192" t="str">
            <v>03-21021</v>
          </cell>
        </row>
        <row r="193">
          <cell r="V193" t="str">
            <v>03-21022</v>
          </cell>
        </row>
        <row r="194">
          <cell r="V194" t="str">
            <v>03-21023</v>
          </cell>
        </row>
        <row r="195">
          <cell r="V195" t="str">
            <v>03-21024</v>
          </cell>
        </row>
        <row r="196">
          <cell r="V196" t="str">
            <v>03-21025</v>
          </cell>
        </row>
        <row r="197">
          <cell r="V197" t="str">
            <v>03-21026</v>
          </cell>
        </row>
        <row r="198">
          <cell r="V198" t="str">
            <v>03-21026</v>
          </cell>
        </row>
        <row r="199">
          <cell r="V199" t="str">
            <v>03-21027</v>
          </cell>
        </row>
        <row r="200">
          <cell r="V200" t="str">
            <v>03-21028</v>
          </cell>
        </row>
        <row r="201">
          <cell r="V201" t="str">
            <v>03-21029</v>
          </cell>
        </row>
        <row r="202">
          <cell r="V202" t="str">
            <v>03-21030</v>
          </cell>
        </row>
        <row r="203">
          <cell r="V203" t="str">
            <v>03-21031</v>
          </cell>
        </row>
        <row r="204">
          <cell r="V204" t="str">
            <v>03-21032</v>
          </cell>
        </row>
        <row r="205">
          <cell r="V205">
            <v>0</v>
          </cell>
        </row>
        <row r="206">
          <cell r="V206" t="str">
            <v>03-22000</v>
          </cell>
        </row>
        <row r="207">
          <cell r="V207" t="str">
            <v>03-22001</v>
          </cell>
        </row>
        <row r="208">
          <cell r="V208" t="str">
            <v>03-22002</v>
          </cell>
        </row>
        <row r="209">
          <cell r="V209" t="str">
            <v>03-22003</v>
          </cell>
        </row>
        <row r="210">
          <cell r="V210" t="str">
            <v>03-22004</v>
          </cell>
        </row>
        <row r="211">
          <cell r="V211" t="str">
            <v>03-22005</v>
          </cell>
        </row>
        <row r="212">
          <cell r="V212">
            <v>0</v>
          </cell>
        </row>
        <row r="213">
          <cell r="V213">
            <v>0</v>
          </cell>
        </row>
        <row r="214">
          <cell r="V214" t="str">
            <v>03-23000</v>
          </cell>
        </row>
        <row r="215">
          <cell r="V215" t="str">
            <v>03-23001</v>
          </cell>
        </row>
        <row r="216">
          <cell r="V216" t="str">
            <v>03-23002</v>
          </cell>
        </row>
        <row r="217">
          <cell r="V217" t="str">
            <v>03-23003</v>
          </cell>
        </row>
        <row r="218">
          <cell r="V218" t="str">
            <v>03-23004</v>
          </cell>
        </row>
        <row r="219">
          <cell r="V219" t="str">
            <v>03-23005</v>
          </cell>
        </row>
        <row r="220">
          <cell r="V220" t="str">
            <v>03-23006</v>
          </cell>
        </row>
        <row r="221">
          <cell r="V221" t="str">
            <v>03-23007</v>
          </cell>
        </row>
        <row r="222">
          <cell r="V222" t="str">
            <v>03-23008</v>
          </cell>
        </row>
        <row r="223">
          <cell r="V223" t="str">
            <v>03-23009</v>
          </cell>
        </row>
        <row r="224">
          <cell r="V224" t="str">
            <v>03-23010</v>
          </cell>
        </row>
        <row r="225">
          <cell r="V225">
            <v>0</v>
          </cell>
        </row>
        <row r="226">
          <cell r="V226" t="str">
            <v>03-24000</v>
          </cell>
        </row>
        <row r="227">
          <cell r="V227" t="str">
            <v>03-24001</v>
          </cell>
        </row>
        <row r="228">
          <cell r="V228" t="str">
            <v>03-24002</v>
          </cell>
        </row>
        <row r="229">
          <cell r="V229" t="str">
            <v>03-24003</v>
          </cell>
        </row>
        <row r="230">
          <cell r="V230" t="str">
            <v>03-24004</v>
          </cell>
        </row>
        <row r="231">
          <cell r="V231" t="str">
            <v>03-24005</v>
          </cell>
        </row>
        <row r="232">
          <cell r="V232" t="str">
            <v>03-24006</v>
          </cell>
        </row>
        <row r="233">
          <cell r="V233" t="str">
            <v>03-24007</v>
          </cell>
        </row>
        <row r="234">
          <cell r="V234" t="str">
            <v>03-24008</v>
          </cell>
        </row>
        <row r="235">
          <cell r="V235" t="str">
            <v>04-00000</v>
          </cell>
        </row>
        <row r="236">
          <cell r="V236" t="str">
            <v>05-00000</v>
          </cell>
        </row>
        <row r="237">
          <cell r="V237" t="str">
            <v>05-10000</v>
          </cell>
        </row>
        <row r="238">
          <cell r="V238" t="str">
            <v>05-10001</v>
          </cell>
        </row>
        <row r="239">
          <cell r="V239" t="str">
            <v>05-10002</v>
          </cell>
        </row>
        <row r="240">
          <cell r="V240" t="str">
            <v>05-10003</v>
          </cell>
        </row>
        <row r="241">
          <cell r="V241" t="str">
            <v>05-10004</v>
          </cell>
        </row>
        <row r="242">
          <cell r="V242" t="str">
            <v>05-10005</v>
          </cell>
        </row>
        <row r="243">
          <cell r="V243" t="str">
            <v>05-10006</v>
          </cell>
        </row>
        <row r="244">
          <cell r="V244" t="str">
            <v>05-10007</v>
          </cell>
        </row>
        <row r="245">
          <cell r="V245" t="str">
            <v>05-10008</v>
          </cell>
        </row>
        <row r="246">
          <cell r="V246" t="str">
            <v>05-10009</v>
          </cell>
        </row>
        <row r="247">
          <cell r="V247" t="str">
            <v>05-20000</v>
          </cell>
        </row>
        <row r="248">
          <cell r="V248">
            <v>0</v>
          </cell>
        </row>
        <row r="249">
          <cell r="V249" t="str">
            <v>06-00000</v>
          </cell>
        </row>
        <row r="250">
          <cell r="V250" t="str">
            <v>07-00000</v>
          </cell>
        </row>
        <row r="251">
          <cell r="V251" t="str">
            <v>08-00000</v>
          </cell>
        </row>
        <row r="252">
          <cell r="V252" t="str">
            <v>09-00000</v>
          </cell>
        </row>
        <row r="253">
          <cell r="V253" t="str">
            <v>10-00000</v>
          </cell>
        </row>
        <row r="254">
          <cell r="V254" t="str">
            <v>11-00000</v>
          </cell>
        </row>
        <row r="255">
          <cell r="V255" t="str">
            <v>12-00000</v>
          </cell>
        </row>
        <row r="256">
          <cell r="V256" t="str">
            <v>13-00000</v>
          </cell>
        </row>
        <row r="257">
          <cell r="V257">
            <v>0</v>
          </cell>
        </row>
        <row r="258">
          <cell r="V258" t="str">
            <v>14-00000</v>
          </cell>
        </row>
        <row r="259">
          <cell r="V259" t="str">
            <v>15-00000</v>
          </cell>
        </row>
        <row r="260">
          <cell r="V260" t="str">
            <v>16-00000</v>
          </cell>
        </row>
        <row r="261">
          <cell r="V261" t="str">
            <v>17-00000</v>
          </cell>
        </row>
        <row r="262">
          <cell r="V262" t="str">
            <v>18-00000</v>
          </cell>
        </row>
        <row r="263">
          <cell r="V263" t="str">
            <v>19-00000</v>
          </cell>
        </row>
        <row r="264">
          <cell r="V264" t="str">
            <v>20-00000</v>
          </cell>
        </row>
        <row r="265">
          <cell r="V265">
            <v>0</v>
          </cell>
        </row>
        <row r="266">
          <cell r="V266" t="str">
            <v>21-00000</v>
          </cell>
        </row>
        <row r="267">
          <cell r="V267" t="str">
            <v>21-00001</v>
          </cell>
        </row>
        <row r="268">
          <cell r="V268" t="str">
            <v>21-00002</v>
          </cell>
        </row>
        <row r="269">
          <cell r="V269" t="str">
            <v>21-00003</v>
          </cell>
        </row>
        <row r="270">
          <cell r="V270" t="str">
            <v>21-00004</v>
          </cell>
        </row>
        <row r="271">
          <cell r="V271">
            <v>0</v>
          </cell>
        </row>
        <row r="272">
          <cell r="V272" t="str">
            <v>22-00000</v>
          </cell>
        </row>
        <row r="273">
          <cell r="V273" t="str">
            <v>22-00001</v>
          </cell>
        </row>
        <row r="274">
          <cell r="V274" t="str">
            <v>22-00002</v>
          </cell>
        </row>
        <row r="275">
          <cell r="V275" t="str">
            <v>22-00003</v>
          </cell>
        </row>
        <row r="276">
          <cell r="V276" t="str">
            <v>22-00004</v>
          </cell>
        </row>
        <row r="277">
          <cell r="V277" t="str">
            <v>22-00005</v>
          </cell>
        </row>
        <row r="278">
          <cell r="V278" t="str">
            <v>22-00006</v>
          </cell>
        </row>
        <row r="279">
          <cell r="V279" t="str">
            <v>22-00007</v>
          </cell>
        </row>
        <row r="280">
          <cell r="V280" t="str">
            <v>22-00008</v>
          </cell>
        </row>
        <row r="281">
          <cell r="V281" t="str">
            <v>22-00009</v>
          </cell>
        </row>
        <row r="282">
          <cell r="V282">
            <v>0</v>
          </cell>
        </row>
        <row r="283">
          <cell r="V283" t="str">
            <v>22-10000</v>
          </cell>
        </row>
        <row r="284">
          <cell r="V284" t="str">
            <v>22-10001</v>
          </cell>
        </row>
        <row r="285">
          <cell r="V285" t="str">
            <v>22-10002</v>
          </cell>
        </row>
        <row r="286">
          <cell r="V286" t="str">
            <v>22-10003</v>
          </cell>
        </row>
        <row r="287">
          <cell r="V287" t="str">
            <v>22-10004</v>
          </cell>
        </row>
        <row r="288">
          <cell r="V288" t="str">
            <v>22-10005</v>
          </cell>
        </row>
        <row r="289">
          <cell r="V289" t="str">
            <v>22-10006</v>
          </cell>
        </row>
        <row r="290">
          <cell r="V290" t="str">
            <v>22-10007</v>
          </cell>
        </row>
        <row r="291">
          <cell r="V291" t="str">
            <v>22-10008</v>
          </cell>
        </row>
        <row r="292">
          <cell r="V292" t="str">
            <v>22-10009</v>
          </cell>
        </row>
        <row r="293">
          <cell r="V293" t="str">
            <v>22-10010</v>
          </cell>
        </row>
        <row r="294">
          <cell r="V294" t="str">
            <v>22-10011</v>
          </cell>
        </row>
        <row r="295">
          <cell r="V295" t="str">
            <v>22-10012</v>
          </cell>
        </row>
        <row r="296">
          <cell r="V296" t="str">
            <v>22-10013</v>
          </cell>
        </row>
        <row r="297">
          <cell r="V297" t="str">
            <v>22-10014</v>
          </cell>
        </row>
        <row r="298">
          <cell r="V298" t="str">
            <v>22-10015</v>
          </cell>
        </row>
        <row r="299">
          <cell r="V299" t="str">
            <v>22-10016</v>
          </cell>
        </row>
        <row r="300">
          <cell r="V300" t="str">
            <v>22-10017</v>
          </cell>
        </row>
        <row r="301">
          <cell r="V301" t="str">
            <v>22-10018</v>
          </cell>
        </row>
        <row r="302">
          <cell r="V302" t="str">
            <v>22-10019</v>
          </cell>
        </row>
        <row r="303">
          <cell r="V303" t="str">
            <v>22-10020</v>
          </cell>
        </row>
        <row r="304">
          <cell r="V304" t="str">
            <v>22-10021</v>
          </cell>
        </row>
        <row r="305">
          <cell r="V305" t="str">
            <v>22-10022</v>
          </cell>
        </row>
        <row r="306">
          <cell r="V306" t="str">
            <v>22-10023</v>
          </cell>
        </row>
        <row r="307">
          <cell r="V307" t="str">
            <v>22-10024</v>
          </cell>
        </row>
        <row r="308">
          <cell r="V308" t="str">
            <v>22-10025</v>
          </cell>
        </row>
        <row r="309">
          <cell r="V309" t="str">
            <v>22-10026</v>
          </cell>
        </row>
        <row r="310">
          <cell r="V310" t="str">
            <v>22-10027</v>
          </cell>
        </row>
        <row r="311">
          <cell r="V311" t="str">
            <v>22-10028</v>
          </cell>
        </row>
        <row r="312">
          <cell r="V312" t="str">
            <v>22-10029</v>
          </cell>
        </row>
        <row r="313">
          <cell r="V313" t="str">
            <v>22-10030</v>
          </cell>
        </row>
        <row r="314">
          <cell r="V314" t="str">
            <v>22-10031</v>
          </cell>
        </row>
        <row r="315">
          <cell r="V315" t="str">
            <v>22-10032</v>
          </cell>
        </row>
        <row r="316">
          <cell r="V316" t="str">
            <v>22-10033</v>
          </cell>
        </row>
        <row r="317">
          <cell r="V317">
            <v>0</v>
          </cell>
        </row>
        <row r="318">
          <cell r="V318" t="str">
            <v>22-20000</v>
          </cell>
        </row>
        <row r="319">
          <cell r="V319" t="str">
            <v>22-21001</v>
          </cell>
        </row>
        <row r="320">
          <cell r="V320" t="str">
            <v>22-21002</v>
          </cell>
        </row>
        <row r="321">
          <cell r="V321" t="str">
            <v>22-21003</v>
          </cell>
        </row>
        <row r="322">
          <cell r="V322" t="str">
            <v>22-21004</v>
          </cell>
        </row>
        <row r="323">
          <cell r="V323" t="str">
            <v>22-21005</v>
          </cell>
        </row>
        <row r="324">
          <cell r="V324" t="str">
            <v>22-21006</v>
          </cell>
        </row>
        <row r="325">
          <cell r="V325" t="str">
            <v>22-21007</v>
          </cell>
        </row>
        <row r="326">
          <cell r="V326" t="str">
            <v>22-21008</v>
          </cell>
        </row>
        <row r="327">
          <cell r="V327" t="str">
            <v>22-21009</v>
          </cell>
        </row>
        <row r="328">
          <cell r="V328" t="str">
            <v>22-21010</v>
          </cell>
        </row>
        <row r="329">
          <cell r="V329" t="str">
            <v>22-21011</v>
          </cell>
        </row>
        <row r="330">
          <cell r="V330" t="str">
            <v>22-21012</v>
          </cell>
        </row>
        <row r="331">
          <cell r="V331" t="str">
            <v>22-21013</v>
          </cell>
        </row>
        <row r="332">
          <cell r="V332" t="str">
            <v>22-21014</v>
          </cell>
        </row>
        <row r="333">
          <cell r="V333" t="str">
            <v>22-21015</v>
          </cell>
        </row>
        <row r="334">
          <cell r="V334" t="str">
            <v>22-21016</v>
          </cell>
        </row>
        <row r="335">
          <cell r="V335" t="str">
            <v>22-21017</v>
          </cell>
        </row>
        <row r="336">
          <cell r="V336" t="str">
            <v>22-21018</v>
          </cell>
        </row>
        <row r="337">
          <cell r="V337" t="str">
            <v>22-21019</v>
          </cell>
        </row>
        <row r="338">
          <cell r="V338" t="str">
            <v>22-21020</v>
          </cell>
        </row>
        <row r="339">
          <cell r="V339" t="str">
            <v>22-21021</v>
          </cell>
        </row>
        <row r="340">
          <cell r="V340" t="str">
            <v>22-21022</v>
          </cell>
        </row>
        <row r="341">
          <cell r="V341" t="str">
            <v>22-21023</v>
          </cell>
        </row>
        <row r="342">
          <cell r="V342" t="str">
            <v>22-21024</v>
          </cell>
        </row>
        <row r="343">
          <cell r="V343" t="str">
            <v>22-21025</v>
          </cell>
        </row>
        <row r="344">
          <cell r="V344" t="str">
            <v>22-21026</v>
          </cell>
        </row>
        <row r="345">
          <cell r="V345" t="str">
            <v>22-21027</v>
          </cell>
        </row>
        <row r="346">
          <cell r="V346" t="str">
            <v>22-21028</v>
          </cell>
        </row>
        <row r="347">
          <cell r="V347" t="str">
            <v>22-21029</v>
          </cell>
        </row>
        <row r="348">
          <cell r="V348" t="str">
            <v>22-21030</v>
          </cell>
        </row>
        <row r="349">
          <cell r="V349" t="str">
            <v>22-21031</v>
          </cell>
        </row>
        <row r="350">
          <cell r="V350" t="str">
            <v>22-21032</v>
          </cell>
        </row>
        <row r="351">
          <cell r="V351" t="str">
            <v>22-21033</v>
          </cell>
        </row>
        <row r="352">
          <cell r="V352" t="str">
            <v>22-21034</v>
          </cell>
        </row>
        <row r="353">
          <cell r="V353" t="str">
            <v>22-21035</v>
          </cell>
        </row>
        <row r="354">
          <cell r="V354" t="str">
            <v>22-21036</v>
          </cell>
        </row>
        <row r="355">
          <cell r="V355" t="str">
            <v>22-21037</v>
          </cell>
        </row>
        <row r="356">
          <cell r="V356" t="str">
            <v>22-21038</v>
          </cell>
        </row>
        <row r="357">
          <cell r="V357" t="str">
            <v>22-21039</v>
          </cell>
        </row>
        <row r="358">
          <cell r="V358" t="str">
            <v>22-21040</v>
          </cell>
        </row>
        <row r="359">
          <cell r="V359" t="str">
            <v>22-21041</v>
          </cell>
        </row>
        <row r="360">
          <cell r="V360" t="str">
            <v>22-21042</v>
          </cell>
        </row>
        <row r="361">
          <cell r="V361" t="str">
            <v>22-21043</v>
          </cell>
        </row>
        <row r="362">
          <cell r="V362" t="str">
            <v>22-21044</v>
          </cell>
        </row>
        <row r="363">
          <cell r="V363" t="str">
            <v>22-21045</v>
          </cell>
        </row>
        <row r="364">
          <cell r="V364" t="str">
            <v>22-21046</v>
          </cell>
        </row>
        <row r="365">
          <cell r="V365" t="str">
            <v>22-21047</v>
          </cell>
        </row>
        <row r="366">
          <cell r="V366" t="str">
            <v>22-21048</v>
          </cell>
        </row>
        <row r="367">
          <cell r="V367" t="str">
            <v>01-014</v>
          </cell>
        </row>
        <row r="368">
          <cell r="V368" t="str">
            <v>01-016</v>
          </cell>
        </row>
        <row r="369">
          <cell r="V369" t="str">
            <v>01-018</v>
          </cell>
        </row>
        <row r="370">
          <cell r="V370" t="str">
            <v>01-019</v>
          </cell>
        </row>
        <row r="371">
          <cell r="V371" t="str">
            <v>01-026</v>
          </cell>
        </row>
        <row r="372">
          <cell r="V372" t="str">
            <v>01-029</v>
          </cell>
        </row>
        <row r="373">
          <cell r="V373" t="str">
            <v>01-039</v>
          </cell>
        </row>
        <row r="374">
          <cell r="V374" t="str">
            <v>01-047</v>
          </cell>
        </row>
        <row r="375">
          <cell r="V375" t="str">
            <v>01-064</v>
          </cell>
        </row>
        <row r="376">
          <cell r="V376" t="str">
            <v>02-011</v>
          </cell>
        </row>
        <row r="377">
          <cell r="V377" t="str">
            <v>02-014</v>
          </cell>
        </row>
        <row r="378">
          <cell r="V378" t="str">
            <v>02-048</v>
          </cell>
        </row>
        <row r="379">
          <cell r="V379" t="str">
            <v>02-057</v>
          </cell>
        </row>
        <row r="380">
          <cell r="V380" t="str">
            <v>09-010</v>
          </cell>
        </row>
        <row r="381">
          <cell r="V381" t="str">
            <v>09-013</v>
          </cell>
        </row>
        <row r="382">
          <cell r="V382" t="str">
            <v>11-011</v>
          </cell>
        </row>
        <row r="383">
          <cell r="V383" t="str">
            <v>11-012</v>
          </cell>
        </row>
        <row r="384">
          <cell r="V384" t="str">
            <v>11-014</v>
          </cell>
        </row>
        <row r="385">
          <cell r="V385" t="str">
            <v>11-015</v>
          </cell>
        </row>
        <row r="386">
          <cell r="V386" t="str">
            <v>11-017</v>
          </cell>
        </row>
        <row r="387">
          <cell r="V387" t="str">
            <v>11-018</v>
          </cell>
        </row>
        <row r="388">
          <cell r="V388">
            <v>0</v>
          </cell>
        </row>
        <row r="389">
          <cell r="V389">
            <v>0</v>
          </cell>
        </row>
        <row r="390">
          <cell r="V390">
            <v>0</v>
          </cell>
        </row>
        <row r="391">
          <cell r="V391">
            <v>0</v>
          </cell>
        </row>
        <row r="392">
          <cell r="V392" t="str">
            <v>23-00000</v>
          </cell>
        </row>
        <row r="393">
          <cell r="V393" t="str">
            <v>23-20000</v>
          </cell>
        </row>
        <row r="394">
          <cell r="V394" t="str">
            <v>23-21000</v>
          </cell>
        </row>
        <row r="395">
          <cell r="V395" t="str">
            <v>23-21001</v>
          </cell>
        </row>
        <row r="396">
          <cell r="V396" t="str">
            <v>23-21002</v>
          </cell>
        </row>
        <row r="397">
          <cell r="V397" t="str">
            <v>23-21003</v>
          </cell>
        </row>
        <row r="398">
          <cell r="V398" t="str">
            <v>23-21004</v>
          </cell>
        </row>
        <row r="399">
          <cell r="V399" t="str">
            <v>23-21005</v>
          </cell>
        </row>
        <row r="400">
          <cell r="V400" t="str">
            <v>23-21006</v>
          </cell>
        </row>
        <row r="401">
          <cell r="V401">
            <v>0</v>
          </cell>
        </row>
        <row r="402">
          <cell r="V402" t="str">
            <v>23-22000</v>
          </cell>
        </row>
        <row r="403">
          <cell r="V403" t="str">
            <v>23-22001</v>
          </cell>
        </row>
        <row r="404">
          <cell r="V404" t="str">
            <v>23-22002</v>
          </cell>
        </row>
        <row r="405">
          <cell r="V405" t="str">
            <v>23-22003</v>
          </cell>
        </row>
        <row r="406">
          <cell r="V406" t="str">
            <v>23-22004</v>
          </cell>
        </row>
        <row r="407">
          <cell r="V407" t="str">
            <v>23-22005</v>
          </cell>
        </row>
        <row r="408">
          <cell r="V408" t="str">
            <v>23-22006</v>
          </cell>
        </row>
        <row r="409">
          <cell r="V409" t="str">
            <v>23-22007</v>
          </cell>
        </row>
        <row r="410">
          <cell r="V410" t="str">
            <v>23-22008</v>
          </cell>
        </row>
        <row r="411">
          <cell r="V411" t="str">
            <v>23-30000</v>
          </cell>
        </row>
        <row r="412">
          <cell r="V412">
            <v>0</v>
          </cell>
        </row>
        <row r="413">
          <cell r="V413" t="str">
            <v>23-10000</v>
          </cell>
        </row>
        <row r="414">
          <cell r="V414">
            <v>0</v>
          </cell>
        </row>
        <row r="415">
          <cell r="V415">
            <v>0</v>
          </cell>
        </row>
        <row r="416">
          <cell r="V416">
            <v>0</v>
          </cell>
        </row>
        <row r="417">
          <cell r="V417" t="str">
            <v>24-00000</v>
          </cell>
        </row>
        <row r="418">
          <cell r="V418" t="str">
            <v>24-00001</v>
          </cell>
        </row>
        <row r="419">
          <cell r="V419">
            <v>0</v>
          </cell>
        </row>
        <row r="420">
          <cell r="V420">
            <v>0</v>
          </cell>
        </row>
        <row r="421">
          <cell r="V421" t="str">
            <v>25-00000</v>
          </cell>
        </row>
        <row r="422">
          <cell r="V422" t="str">
            <v>25-00001</v>
          </cell>
        </row>
        <row r="423">
          <cell r="V423" t="str">
            <v>25-00002</v>
          </cell>
        </row>
        <row r="424">
          <cell r="V424" t="str">
            <v>25-00003</v>
          </cell>
        </row>
        <row r="425">
          <cell r="V425" t="str">
            <v>25-00004</v>
          </cell>
        </row>
        <row r="426">
          <cell r="V426" t="str">
            <v>26-00000</v>
          </cell>
        </row>
        <row r="427">
          <cell r="V427" t="str">
            <v>27-00000</v>
          </cell>
        </row>
        <row r="428">
          <cell r="V428" t="str">
            <v>27-00001</v>
          </cell>
        </row>
        <row r="429">
          <cell r="V429" t="str">
            <v>27-00002</v>
          </cell>
        </row>
        <row r="430">
          <cell r="V430" t="str">
            <v>27-00003</v>
          </cell>
        </row>
        <row r="431">
          <cell r="V431" t="str">
            <v>27-00004</v>
          </cell>
        </row>
        <row r="432">
          <cell r="V432" t="str">
            <v>27-00005</v>
          </cell>
        </row>
        <row r="433">
          <cell r="V433" t="str">
            <v>27-00006</v>
          </cell>
        </row>
        <row r="434">
          <cell r="V434" t="str">
            <v>27-00007</v>
          </cell>
        </row>
        <row r="435">
          <cell r="V435" t="str">
            <v>27-00008</v>
          </cell>
        </row>
        <row r="436">
          <cell r="V436" t="str">
            <v>27-00009</v>
          </cell>
        </row>
        <row r="437">
          <cell r="V437" t="str">
            <v>27-00010</v>
          </cell>
        </row>
        <row r="438">
          <cell r="V438" t="str">
            <v>27-00011</v>
          </cell>
        </row>
        <row r="439">
          <cell r="V439" t="str">
            <v>27-00012</v>
          </cell>
        </row>
        <row r="440">
          <cell r="V440" t="str">
            <v>27-00013</v>
          </cell>
        </row>
        <row r="441">
          <cell r="V441" t="str">
            <v>27-00014</v>
          </cell>
        </row>
        <row r="442">
          <cell r="V442" t="str">
            <v>27-00015</v>
          </cell>
        </row>
        <row r="443">
          <cell r="V443" t="str">
            <v>27-00016</v>
          </cell>
        </row>
        <row r="444">
          <cell r="V444" t="str">
            <v>27-00017</v>
          </cell>
        </row>
        <row r="445">
          <cell r="V445" t="str">
            <v>27-00018</v>
          </cell>
        </row>
        <row r="446">
          <cell r="V446" t="str">
            <v>27-00019</v>
          </cell>
        </row>
        <row r="447">
          <cell r="V447" t="str">
            <v>27-00020</v>
          </cell>
        </row>
        <row r="448">
          <cell r="V448" t="str">
            <v>27-00021</v>
          </cell>
        </row>
        <row r="449">
          <cell r="V449" t="str">
            <v>27-00022</v>
          </cell>
        </row>
        <row r="450">
          <cell r="V450" t="str">
            <v>27-00023</v>
          </cell>
        </row>
        <row r="451">
          <cell r="V451" t="str">
            <v>27-00024</v>
          </cell>
        </row>
        <row r="452">
          <cell r="V452" t="str">
            <v>27-00025</v>
          </cell>
        </row>
        <row r="453">
          <cell r="V453" t="str">
            <v>27-00026</v>
          </cell>
        </row>
        <row r="454">
          <cell r="V454" t="str">
            <v>27-00027</v>
          </cell>
        </row>
        <row r="455">
          <cell r="V455" t="str">
            <v>27-00028</v>
          </cell>
        </row>
        <row r="456">
          <cell r="V456" t="str">
            <v>27-00029</v>
          </cell>
        </row>
        <row r="457">
          <cell r="V457" t="str">
            <v>27-00030</v>
          </cell>
        </row>
        <row r="458">
          <cell r="V458" t="str">
            <v>27-00031</v>
          </cell>
        </row>
        <row r="459">
          <cell r="V459" t="str">
            <v>27-00032</v>
          </cell>
        </row>
        <row r="460">
          <cell r="V460" t="str">
            <v>27-00033</v>
          </cell>
        </row>
        <row r="461">
          <cell r="V461" t="str">
            <v>27-00034</v>
          </cell>
        </row>
        <row r="462">
          <cell r="V462" t="str">
            <v>27-00035</v>
          </cell>
        </row>
        <row r="463">
          <cell r="V463" t="str">
            <v>27-00036</v>
          </cell>
        </row>
        <row r="464">
          <cell r="V464" t="str">
            <v>27-00037</v>
          </cell>
        </row>
        <row r="465">
          <cell r="V465" t="str">
            <v>27-00038</v>
          </cell>
        </row>
        <row r="466">
          <cell r="V466" t="str">
            <v>27-00039</v>
          </cell>
        </row>
        <row r="467">
          <cell r="V467" t="str">
            <v>27-00040</v>
          </cell>
        </row>
        <row r="468">
          <cell r="V468" t="str">
            <v>27-00041</v>
          </cell>
        </row>
        <row r="469">
          <cell r="V469" t="str">
            <v>27-00042</v>
          </cell>
        </row>
        <row r="470">
          <cell r="V470" t="str">
            <v>27-00043</v>
          </cell>
        </row>
        <row r="471">
          <cell r="V471" t="str">
            <v>27-00044</v>
          </cell>
        </row>
        <row r="472">
          <cell r="V472" t="str">
            <v>27-00045</v>
          </cell>
        </row>
        <row r="473">
          <cell r="V473" t="str">
            <v>27-00046</v>
          </cell>
        </row>
        <row r="474">
          <cell r="V474" t="str">
            <v>27-00047</v>
          </cell>
        </row>
        <row r="475">
          <cell r="V475" t="str">
            <v>27-10000</v>
          </cell>
        </row>
        <row r="476">
          <cell r="V476" t="str">
            <v>27-10001</v>
          </cell>
        </row>
        <row r="477">
          <cell r="V477" t="str">
            <v>27-10002</v>
          </cell>
        </row>
        <row r="478">
          <cell r="V478" t="str">
            <v>27-10003</v>
          </cell>
        </row>
        <row r="479">
          <cell r="V479" t="str">
            <v>27-10004</v>
          </cell>
        </row>
        <row r="480">
          <cell r="V480" t="str">
            <v>27-10005</v>
          </cell>
        </row>
        <row r="481">
          <cell r="V481" t="str">
            <v>27-10006</v>
          </cell>
        </row>
        <row r="482">
          <cell r="V482" t="str">
            <v>27-10007</v>
          </cell>
        </row>
        <row r="483">
          <cell r="V483" t="str">
            <v>27-10008</v>
          </cell>
        </row>
        <row r="484">
          <cell r="V484" t="str">
            <v>27-10009</v>
          </cell>
        </row>
        <row r="485">
          <cell r="V485" t="str">
            <v>27-10010</v>
          </cell>
        </row>
        <row r="486">
          <cell r="V486" t="str">
            <v>27-10011</v>
          </cell>
        </row>
        <row r="487">
          <cell r="V487" t="str">
            <v>27-10012</v>
          </cell>
        </row>
        <row r="488">
          <cell r="V488" t="str">
            <v>27-10013</v>
          </cell>
        </row>
        <row r="489">
          <cell r="V489" t="str">
            <v>27-10014</v>
          </cell>
        </row>
        <row r="490">
          <cell r="V490" t="str">
            <v>27-10015</v>
          </cell>
        </row>
        <row r="491">
          <cell r="V491" t="str">
            <v>27-10016</v>
          </cell>
        </row>
        <row r="492">
          <cell r="V492" t="str">
            <v>27-10017</v>
          </cell>
        </row>
        <row r="493">
          <cell r="V493" t="str">
            <v>27-10018</v>
          </cell>
        </row>
        <row r="494">
          <cell r="V494" t="str">
            <v>27-10019</v>
          </cell>
        </row>
        <row r="495">
          <cell r="V495" t="str">
            <v>27-10020</v>
          </cell>
        </row>
        <row r="496">
          <cell r="V496" t="str">
            <v>27-10021</v>
          </cell>
        </row>
        <row r="497">
          <cell r="V497" t="str">
            <v>27-10022</v>
          </cell>
        </row>
        <row r="498">
          <cell r="V498" t="str">
            <v>27-10023</v>
          </cell>
        </row>
        <row r="499">
          <cell r="V499" t="str">
            <v>27-10024</v>
          </cell>
        </row>
        <row r="500">
          <cell r="V500">
            <v>0</v>
          </cell>
        </row>
        <row r="501">
          <cell r="V501" t="str">
            <v>27-20000</v>
          </cell>
        </row>
        <row r="502">
          <cell r="V502" t="str">
            <v>27-20001</v>
          </cell>
        </row>
        <row r="503">
          <cell r="V503" t="str">
            <v>27-20002</v>
          </cell>
        </row>
        <row r="504">
          <cell r="V504" t="str">
            <v>27-20003</v>
          </cell>
        </row>
        <row r="505">
          <cell r="V505" t="str">
            <v>27-00023</v>
          </cell>
        </row>
        <row r="506">
          <cell r="V506" t="str">
            <v>27-20004</v>
          </cell>
        </row>
        <row r="507">
          <cell r="V507" t="str">
            <v>27-20005</v>
          </cell>
        </row>
        <row r="508">
          <cell r="V508" t="str">
            <v>27-20006</v>
          </cell>
        </row>
        <row r="509">
          <cell r="V509" t="str">
            <v>27-20007</v>
          </cell>
        </row>
        <row r="510">
          <cell r="V510" t="str">
            <v>27-30000</v>
          </cell>
        </row>
        <row r="511">
          <cell r="V511" t="str">
            <v>27-30001</v>
          </cell>
        </row>
        <row r="512">
          <cell r="V512" t="str">
            <v>27-30002</v>
          </cell>
        </row>
        <row r="513">
          <cell r="V513" t="str">
            <v>27-30003</v>
          </cell>
        </row>
        <row r="514">
          <cell r="V514" t="str">
            <v>27-30004</v>
          </cell>
        </row>
        <row r="515">
          <cell r="V515" t="str">
            <v>27-30005</v>
          </cell>
        </row>
        <row r="516">
          <cell r="V516" t="str">
            <v>27-30006</v>
          </cell>
        </row>
        <row r="517">
          <cell r="V517" t="str">
            <v>27-30007</v>
          </cell>
        </row>
        <row r="518">
          <cell r="V518" t="str">
            <v>27-30008</v>
          </cell>
        </row>
        <row r="519">
          <cell r="V519" t="str">
            <v>27-31000</v>
          </cell>
        </row>
        <row r="520">
          <cell r="V520" t="str">
            <v>27-31001</v>
          </cell>
        </row>
        <row r="521">
          <cell r="V521" t="str">
            <v>27-31002</v>
          </cell>
        </row>
        <row r="522">
          <cell r="V522" t="str">
            <v>27-31003</v>
          </cell>
        </row>
        <row r="523">
          <cell r="V523" t="str">
            <v>27-31004</v>
          </cell>
        </row>
        <row r="524">
          <cell r="V524" t="str">
            <v>27-31005</v>
          </cell>
        </row>
        <row r="525">
          <cell r="V525" t="str">
            <v>27-31006</v>
          </cell>
        </row>
        <row r="526">
          <cell r="V526" t="str">
            <v>27-31007</v>
          </cell>
        </row>
        <row r="527">
          <cell r="V527" t="str">
            <v>27-31008</v>
          </cell>
        </row>
        <row r="528">
          <cell r="V528" t="str">
            <v>27-31009</v>
          </cell>
        </row>
        <row r="529">
          <cell r="V529" t="str">
            <v>27-31010</v>
          </cell>
        </row>
        <row r="530">
          <cell r="V530" t="str">
            <v>27-31011</v>
          </cell>
        </row>
        <row r="531">
          <cell r="V531" t="str">
            <v>27-31012</v>
          </cell>
        </row>
        <row r="532">
          <cell r="V532" t="str">
            <v>27-31013</v>
          </cell>
        </row>
        <row r="533">
          <cell r="V533" t="str">
            <v>27-31014</v>
          </cell>
        </row>
        <row r="534">
          <cell r="V534">
            <v>0</v>
          </cell>
        </row>
        <row r="535">
          <cell r="V535" t="str">
            <v>27-32000</v>
          </cell>
        </row>
        <row r="536">
          <cell r="V536" t="str">
            <v>27-32001</v>
          </cell>
        </row>
        <row r="537">
          <cell r="V537" t="str">
            <v>27-32002</v>
          </cell>
        </row>
        <row r="538">
          <cell r="V538" t="str">
            <v>27-32003</v>
          </cell>
        </row>
        <row r="539">
          <cell r="V539" t="str">
            <v>27-32004</v>
          </cell>
        </row>
        <row r="540">
          <cell r="V540" t="str">
            <v>27-32005</v>
          </cell>
        </row>
        <row r="541">
          <cell r="V541" t="str">
            <v>27-32006</v>
          </cell>
        </row>
        <row r="542">
          <cell r="V542" t="str">
            <v>27-32007</v>
          </cell>
        </row>
        <row r="543">
          <cell r="V543" t="str">
            <v>27-32008</v>
          </cell>
        </row>
        <row r="544">
          <cell r="V544" t="str">
            <v>27-33000</v>
          </cell>
        </row>
        <row r="545">
          <cell r="V545" t="str">
            <v>27-33001</v>
          </cell>
        </row>
        <row r="546">
          <cell r="V546" t="str">
            <v>27-33002</v>
          </cell>
        </row>
        <row r="547">
          <cell r="V547" t="str">
            <v>27-33003</v>
          </cell>
        </row>
        <row r="548">
          <cell r="V548" t="str">
            <v>27-33004</v>
          </cell>
        </row>
        <row r="549">
          <cell r="V549" t="str">
            <v>27-33005</v>
          </cell>
        </row>
        <row r="550">
          <cell r="V550" t="str">
            <v>27-34000</v>
          </cell>
        </row>
        <row r="551">
          <cell r="V551" t="str">
            <v>27-34001</v>
          </cell>
        </row>
        <row r="552">
          <cell r="V552" t="str">
            <v>27-34002</v>
          </cell>
        </row>
        <row r="553">
          <cell r="V553">
            <v>0</v>
          </cell>
        </row>
        <row r="554">
          <cell r="V554">
            <v>0</v>
          </cell>
        </row>
        <row r="555">
          <cell r="V555">
            <v>0</v>
          </cell>
        </row>
        <row r="556">
          <cell r="V556" t="str">
            <v>28-00000</v>
          </cell>
        </row>
        <row r="557">
          <cell r="V557" t="str">
            <v>29-00000</v>
          </cell>
        </row>
        <row r="558">
          <cell r="V558" t="str">
            <v>30-00000</v>
          </cell>
        </row>
        <row r="559">
          <cell r="V559" t="str">
            <v>31-00000</v>
          </cell>
        </row>
        <row r="560">
          <cell r="V560" t="str">
            <v>31-10000</v>
          </cell>
        </row>
        <row r="561">
          <cell r="V561" t="str">
            <v>31-10001</v>
          </cell>
        </row>
        <row r="562">
          <cell r="V562" t="str">
            <v>31-10002</v>
          </cell>
        </row>
        <row r="563">
          <cell r="V563" t="str">
            <v>31-10003</v>
          </cell>
        </row>
        <row r="564">
          <cell r="V564" t="str">
            <v>31-10004</v>
          </cell>
        </row>
        <row r="565">
          <cell r="V565" t="str">
            <v>31-10005</v>
          </cell>
        </row>
        <row r="566">
          <cell r="V566" t="str">
            <v>31-10006</v>
          </cell>
        </row>
        <row r="567">
          <cell r="V567" t="str">
            <v>31-10007</v>
          </cell>
        </row>
        <row r="568">
          <cell r="V568" t="str">
            <v>31-10008</v>
          </cell>
        </row>
        <row r="569">
          <cell r="V569" t="str">
            <v>31-10009</v>
          </cell>
        </row>
        <row r="570">
          <cell r="V570" t="str">
            <v>31-10010</v>
          </cell>
        </row>
        <row r="571">
          <cell r="V571" t="str">
            <v>31-10011</v>
          </cell>
        </row>
        <row r="572">
          <cell r="V572" t="str">
            <v>31-10012</v>
          </cell>
        </row>
        <row r="573">
          <cell r="V573" t="str">
            <v>31-10013</v>
          </cell>
        </row>
        <row r="574">
          <cell r="V574" t="str">
            <v>31-10014</v>
          </cell>
        </row>
        <row r="575">
          <cell r="V575" t="str">
            <v>31-10015</v>
          </cell>
        </row>
        <row r="576">
          <cell r="V576">
            <v>0</v>
          </cell>
        </row>
        <row r="577">
          <cell r="V577" t="str">
            <v>31-11000</v>
          </cell>
        </row>
        <row r="578">
          <cell r="V578" t="str">
            <v>31-11001</v>
          </cell>
        </row>
        <row r="579">
          <cell r="V579" t="str">
            <v>31-11002</v>
          </cell>
        </row>
        <row r="580">
          <cell r="V580" t="str">
            <v>31-11003</v>
          </cell>
        </row>
        <row r="581">
          <cell r="V581" t="str">
            <v>31-11004</v>
          </cell>
        </row>
        <row r="582">
          <cell r="V582" t="str">
            <v>31-11005</v>
          </cell>
        </row>
        <row r="583">
          <cell r="V583" t="str">
            <v>31-11006</v>
          </cell>
        </row>
        <row r="584">
          <cell r="V584" t="str">
            <v>31-11007</v>
          </cell>
        </row>
        <row r="585">
          <cell r="V585" t="str">
            <v>31-11008</v>
          </cell>
        </row>
        <row r="586">
          <cell r="V586" t="str">
            <v>31-11009</v>
          </cell>
        </row>
        <row r="587">
          <cell r="V587" t="str">
            <v>31-11010</v>
          </cell>
        </row>
        <row r="588">
          <cell r="V588" t="str">
            <v>31-11011</v>
          </cell>
        </row>
        <row r="589">
          <cell r="V589">
            <v>0</v>
          </cell>
        </row>
        <row r="590">
          <cell r="V590" t="str">
            <v>31-12000</v>
          </cell>
        </row>
        <row r="591">
          <cell r="V591" t="str">
            <v>31-12001</v>
          </cell>
        </row>
        <row r="592">
          <cell r="V592" t="str">
            <v>31-12002</v>
          </cell>
        </row>
        <row r="593">
          <cell r="V593" t="str">
            <v>31-12003</v>
          </cell>
        </row>
        <row r="594">
          <cell r="V594" t="str">
            <v>31-12004</v>
          </cell>
        </row>
        <row r="595">
          <cell r="V595" t="str">
            <v>31-12005</v>
          </cell>
        </row>
        <row r="596">
          <cell r="V596" t="str">
            <v>31-12006</v>
          </cell>
        </row>
        <row r="597">
          <cell r="V597" t="str">
            <v>31-12007</v>
          </cell>
        </row>
        <row r="598">
          <cell r="V598">
            <v>0</v>
          </cell>
        </row>
        <row r="599">
          <cell r="V599" t="str">
            <v>31-13000</v>
          </cell>
        </row>
        <row r="600">
          <cell r="V600" t="str">
            <v>31-13001</v>
          </cell>
        </row>
        <row r="601">
          <cell r="V601" t="str">
            <v>31-13002</v>
          </cell>
        </row>
        <row r="602">
          <cell r="V602" t="str">
            <v>31-13003</v>
          </cell>
        </row>
        <row r="603">
          <cell r="V603" t="str">
            <v>31-13004</v>
          </cell>
        </row>
        <row r="604">
          <cell r="V604" t="str">
            <v>31-13005</v>
          </cell>
        </row>
        <row r="605">
          <cell r="V605" t="str">
            <v>31-13006</v>
          </cell>
        </row>
        <row r="606">
          <cell r="V606">
            <v>0</v>
          </cell>
        </row>
        <row r="607">
          <cell r="V607" t="str">
            <v>31-14000</v>
          </cell>
        </row>
        <row r="608">
          <cell r="V608" t="str">
            <v>31-14001</v>
          </cell>
        </row>
        <row r="609">
          <cell r="V609" t="str">
            <v>31-14002</v>
          </cell>
        </row>
        <row r="610">
          <cell r="V610" t="str">
            <v>31-14003</v>
          </cell>
        </row>
        <row r="611">
          <cell r="V611" t="str">
            <v>31-14004</v>
          </cell>
        </row>
        <row r="612">
          <cell r="V612" t="str">
            <v>31-14005</v>
          </cell>
        </row>
        <row r="613">
          <cell r="V613" t="str">
            <v>31-14006</v>
          </cell>
        </row>
        <row r="614">
          <cell r="V614">
            <v>0</v>
          </cell>
        </row>
        <row r="615">
          <cell r="V615">
            <v>0</v>
          </cell>
        </row>
        <row r="616">
          <cell r="V616">
            <v>0</v>
          </cell>
        </row>
        <row r="617">
          <cell r="V617" t="str">
            <v>32-00000</v>
          </cell>
        </row>
        <row r="618">
          <cell r="V618" t="str">
            <v>32-10000</v>
          </cell>
        </row>
        <row r="619">
          <cell r="V619" t="str">
            <v>32-11000</v>
          </cell>
        </row>
        <row r="620">
          <cell r="V620" t="str">
            <v>32-11001</v>
          </cell>
        </row>
        <row r="621">
          <cell r="V621" t="str">
            <v>32-11002</v>
          </cell>
        </row>
        <row r="622">
          <cell r="V622" t="str">
            <v>32-12000</v>
          </cell>
        </row>
        <row r="623">
          <cell r="V623" t="str">
            <v>32-12001</v>
          </cell>
        </row>
        <row r="624">
          <cell r="V624" t="str">
            <v>32-12002</v>
          </cell>
        </row>
        <row r="625">
          <cell r="V625" t="str">
            <v>32-12003</v>
          </cell>
        </row>
        <row r="626">
          <cell r="V626" t="str">
            <v>32-12004</v>
          </cell>
        </row>
        <row r="627">
          <cell r="V627" t="str">
            <v>32-12005</v>
          </cell>
        </row>
        <row r="628">
          <cell r="V628" t="str">
            <v>32-12006</v>
          </cell>
        </row>
        <row r="629">
          <cell r="V629" t="str">
            <v>32-12007</v>
          </cell>
        </row>
        <row r="630">
          <cell r="V630" t="str">
            <v>32-20000</v>
          </cell>
        </row>
        <row r="631">
          <cell r="V631" t="str">
            <v>32-20001</v>
          </cell>
        </row>
        <row r="632">
          <cell r="V632" t="str">
            <v>32-20002</v>
          </cell>
        </row>
        <row r="633">
          <cell r="V633">
            <v>0</v>
          </cell>
        </row>
        <row r="634">
          <cell r="V634" t="str">
            <v>33-00000</v>
          </cell>
        </row>
        <row r="635">
          <cell r="V635" t="str">
            <v>34-00000</v>
          </cell>
        </row>
        <row r="636">
          <cell r="V636" t="str">
            <v>34-10000</v>
          </cell>
        </row>
        <row r="637">
          <cell r="V637" t="str">
            <v>34-10001</v>
          </cell>
        </row>
        <row r="638">
          <cell r="V638" t="str">
            <v>34-10002</v>
          </cell>
        </row>
        <row r="639">
          <cell r="V639" t="str">
            <v>34-10003</v>
          </cell>
        </row>
        <row r="640">
          <cell r="V640" t="str">
            <v>34-10004</v>
          </cell>
        </row>
        <row r="641">
          <cell r="V641">
            <v>0</v>
          </cell>
        </row>
        <row r="642">
          <cell r="V642">
            <v>0</v>
          </cell>
        </row>
        <row r="643">
          <cell r="V643" t="str">
            <v>34-20000</v>
          </cell>
        </row>
        <row r="644">
          <cell r="V644" t="str">
            <v>34-20001</v>
          </cell>
        </row>
        <row r="645">
          <cell r="V645" t="str">
            <v>34-20002</v>
          </cell>
        </row>
        <row r="646">
          <cell r="V646" t="str">
            <v>34-20003</v>
          </cell>
        </row>
        <row r="647">
          <cell r="V647" t="str">
            <v>34-20004</v>
          </cell>
        </row>
        <row r="648">
          <cell r="V648" t="str">
            <v>34-20005</v>
          </cell>
        </row>
        <row r="649">
          <cell r="V649" t="str">
            <v>34-20006</v>
          </cell>
        </row>
        <row r="650">
          <cell r="V650" t="str">
            <v>34-20007</v>
          </cell>
        </row>
        <row r="651">
          <cell r="V651" t="str">
            <v>34-20008</v>
          </cell>
        </row>
        <row r="652">
          <cell r="V652" t="str">
            <v>34-20009</v>
          </cell>
        </row>
        <row r="653">
          <cell r="V653" t="str">
            <v>34-20010</v>
          </cell>
        </row>
        <row r="654">
          <cell r="V654" t="str">
            <v>34-20011</v>
          </cell>
        </row>
        <row r="655">
          <cell r="V655">
            <v>0</v>
          </cell>
        </row>
        <row r="656">
          <cell r="V656">
            <v>0</v>
          </cell>
        </row>
        <row r="657">
          <cell r="V657" t="str">
            <v>35-00000</v>
          </cell>
        </row>
        <row r="658">
          <cell r="V658" t="str">
            <v>35-10000</v>
          </cell>
        </row>
        <row r="659">
          <cell r="V659" t="str">
            <v>35-11000</v>
          </cell>
        </row>
        <row r="660">
          <cell r="V660" t="str">
            <v>35-11001</v>
          </cell>
        </row>
        <row r="661">
          <cell r="V661" t="str">
            <v>35-11002</v>
          </cell>
        </row>
        <row r="662">
          <cell r="V662" t="str">
            <v>35-11003</v>
          </cell>
        </row>
        <row r="663">
          <cell r="V663" t="str">
            <v>35-11004</v>
          </cell>
        </row>
        <row r="664">
          <cell r="V664" t="str">
            <v>35-11005</v>
          </cell>
        </row>
        <row r="665">
          <cell r="V665" t="str">
            <v>35-11006</v>
          </cell>
        </row>
        <row r="666">
          <cell r="V666" t="str">
            <v>35-11007</v>
          </cell>
        </row>
        <row r="667">
          <cell r="V667" t="str">
            <v>35-11008</v>
          </cell>
        </row>
        <row r="668">
          <cell r="V668" t="str">
            <v>35-11009</v>
          </cell>
        </row>
        <row r="669">
          <cell r="V669" t="str">
            <v>35-11010</v>
          </cell>
        </row>
        <row r="670">
          <cell r="V670" t="str">
            <v>35-11011</v>
          </cell>
        </row>
        <row r="671">
          <cell r="V671" t="str">
            <v>35-11012</v>
          </cell>
        </row>
        <row r="672">
          <cell r="V672" t="str">
            <v>35-11013</v>
          </cell>
        </row>
        <row r="673">
          <cell r="V673" t="str">
            <v>35-11014</v>
          </cell>
        </row>
        <row r="674">
          <cell r="V674" t="str">
            <v>35-11015</v>
          </cell>
        </row>
        <row r="675">
          <cell r="V675" t="str">
            <v>35-11016</v>
          </cell>
        </row>
        <row r="676">
          <cell r="V676" t="str">
            <v>35-11017</v>
          </cell>
        </row>
        <row r="677">
          <cell r="V677" t="str">
            <v>35-11018</v>
          </cell>
        </row>
        <row r="678">
          <cell r="V678" t="str">
            <v>35-11019</v>
          </cell>
        </row>
        <row r="679">
          <cell r="V679" t="str">
            <v>35-11020</v>
          </cell>
        </row>
        <row r="680">
          <cell r="V680" t="str">
            <v>35-11021</v>
          </cell>
        </row>
        <row r="681">
          <cell r="V681" t="str">
            <v>35-11022</v>
          </cell>
        </row>
        <row r="682">
          <cell r="V682" t="str">
            <v>35-11023</v>
          </cell>
        </row>
        <row r="683">
          <cell r="V683" t="str">
            <v>35-11024</v>
          </cell>
        </row>
        <row r="684">
          <cell r="V684" t="str">
            <v>35-11025</v>
          </cell>
        </row>
        <row r="685">
          <cell r="V685" t="str">
            <v>35-11026</v>
          </cell>
        </row>
        <row r="686">
          <cell r="V686" t="str">
            <v>35-11027</v>
          </cell>
        </row>
        <row r="687">
          <cell r="V687" t="str">
            <v>35-11028</v>
          </cell>
        </row>
        <row r="688">
          <cell r="V688" t="str">
            <v>35-11029</v>
          </cell>
        </row>
        <row r="689">
          <cell r="V689" t="str">
            <v>35-11030</v>
          </cell>
        </row>
        <row r="690">
          <cell r="V690">
            <v>0</v>
          </cell>
        </row>
        <row r="691">
          <cell r="V691">
            <v>0</v>
          </cell>
        </row>
        <row r="692">
          <cell r="V692" t="str">
            <v>35-12000</v>
          </cell>
        </row>
        <row r="693">
          <cell r="V693" t="str">
            <v>35-12001</v>
          </cell>
        </row>
        <row r="694">
          <cell r="V694" t="str">
            <v>35-12002</v>
          </cell>
        </row>
        <row r="695">
          <cell r="V695" t="str">
            <v>35-12003</v>
          </cell>
        </row>
        <row r="696">
          <cell r="V696" t="str">
            <v>35-12004</v>
          </cell>
        </row>
        <row r="697">
          <cell r="V697" t="str">
            <v>35-12005</v>
          </cell>
        </row>
        <row r="698">
          <cell r="V698">
            <v>0</v>
          </cell>
        </row>
        <row r="699">
          <cell r="V699">
            <v>0</v>
          </cell>
        </row>
        <row r="700">
          <cell r="V700" t="str">
            <v>35-13000</v>
          </cell>
        </row>
        <row r="701">
          <cell r="V701" t="str">
            <v>35-13001</v>
          </cell>
        </row>
        <row r="702">
          <cell r="V702" t="str">
            <v>35-13002</v>
          </cell>
        </row>
        <row r="703">
          <cell r="V703" t="str">
            <v>35-13003</v>
          </cell>
        </row>
        <row r="704">
          <cell r="V704" t="str">
            <v>35-13004</v>
          </cell>
        </row>
        <row r="705">
          <cell r="V705" t="str">
            <v>35-13005</v>
          </cell>
        </row>
        <row r="706">
          <cell r="V706" t="str">
            <v>35-13006</v>
          </cell>
        </row>
        <row r="707">
          <cell r="V707" t="str">
            <v>35-13007</v>
          </cell>
        </row>
        <row r="708">
          <cell r="V708" t="str">
            <v>35-13008</v>
          </cell>
        </row>
        <row r="709">
          <cell r="V709" t="str">
            <v>35-13009</v>
          </cell>
        </row>
        <row r="710">
          <cell r="V710">
            <v>0</v>
          </cell>
        </row>
        <row r="711">
          <cell r="V711">
            <v>0</v>
          </cell>
        </row>
        <row r="712">
          <cell r="V712" t="str">
            <v>35-14000</v>
          </cell>
        </row>
        <row r="713">
          <cell r="V713" t="str">
            <v>35-14001</v>
          </cell>
        </row>
        <row r="714">
          <cell r="V714">
            <v>0</v>
          </cell>
        </row>
        <row r="715">
          <cell r="V715">
            <v>0</v>
          </cell>
        </row>
        <row r="716">
          <cell r="V716" t="str">
            <v>35-20000</v>
          </cell>
        </row>
        <row r="717">
          <cell r="V717">
            <v>0</v>
          </cell>
        </row>
        <row r="718">
          <cell r="V718">
            <v>0</v>
          </cell>
        </row>
        <row r="719">
          <cell r="V719" t="str">
            <v>35-21000</v>
          </cell>
        </row>
        <row r="720">
          <cell r="V720" t="str">
            <v>35-21001</v>
          </cell>
        </row>
        <row r="721">
          <cell r="V721" t="str">
            <v>35-21002</v>
          </cell>
        </row>
        <row r="722">
          <cell r="V722" t="str">
            <v>35-21003</v>
          </cell>
        </row>
        <row r="723">
          <cell r="V723" t="str">
            <v>35-21004</v>
          </cell>
        </row>
        <row r="724">
          <cell r="V724" t="str">
            <v>35-21005</v>
          </cell>
        </row>
        <row r="725">
          <cell r="V725" t="str">
            <v>35-21006</v>
          </cell>
        </row>
        <row r="726">
          <cell r="V726" t="str">
            <v>35-21007</v>
          </cell>
        </row>
        <row r="727">
          <cell r="V727" t="str">
            <v>35-21008</v>
          </cell>
        </row>
        <row r="728">
          <cell r="V728" t="str">
            <v>35-21009</v>
          </cell>
        </row>
        <row r="729">
          <cell r="V729" t="str">
            <v>35-21010</v>
          </cell>
        </row>
        <row r="730">
          <cell r="V730" t="str">
            <v>35-21011</v>
          </cell>
        </row>
        <row r="731">
          <cell r="V731" t="str">
            <v>35-21012</v>
          </cell>
        </row>
        <row r="732">
          <cell r="V732" t="str">
            <v>35-21013</v>
          </cell>
        </row>
        <row r="733">
          <cell r="V733" t="str">
            <v>35-22000</v>
          </cell>
        </row>
        <row r="734">
          <cell r="V734" t="str">
            <v>35-22001</v>
          </cell>
        </row>
        <row r="735">
          <cell r="V735" t="str">
            <v>35-22002</v>
          </cell>
        </row>
        <row r="736">
          <cell r="V736" t="str">
            <v>35-22003</v>
          </cell>
        </row>
        <row r="737">
          <cell r="V737" t="str">
            <v>35-22004</v>
          </cell>
        </row>
        <row r="738">
          <cell r="V738" t="str">
            <v>35-22005</v>
          </cell>
        </row>
        <row r="739">
          <cell r="V739" t="str">
            <v>35-22006</v>
          </cell>
        </row>
        <row r="740">
          <cell r="V740" t="str">
            <v>35-22007</v>
          </cell>
        </row>
        <row r="741">
          <cell r="V741" t="str">
            <v>35-22008</v>
          </cell>
        </row>
        <row r="742">
          <cell r="V742" t="str">
            <v>35-22009</v>
          </cell>
        </row>
        <row r="743">
          <cell r="V743" t="str">
            <v>35-22010</v>
          </cell>
        </row>
        <row r="744">
          <cell r="V744">
            <v>0</v>
          </cell>
        </row>
        <row r="745">
          <cell r="V745" t="str">
            <v>35-23000</v>
          </cell>
        </row>
        <row r="746">
          <cell r="V746" t="str">
            <v>35-23001</v>
          </cell>
        </row>
        <row r="747">
          <cell r="V747" t="str">
            <v>35-23002</v>
          </cell>
        </row>
        <row r="748">
          <cell r="V748" t="str">
            <v>35-23003</v>
          </cell>
        </row>
        <row r="749">
          <cell r="V749" t="str">
            <v>35-23004</v>
          </cell>
        </row>
        <row r="750">
          <cell r="V750" t="str">
            <v>35-23005</v>
          </cell>
        </row>
        <row r="751">
          <cell r="V751" t="str">
            <v>35-23006</v>
          </cell>
        </row>
        <row r="752">
          <cell r="V752" t="str">
            <v>35-23007</v>
          </cell>
        </row>
        <row r="753">
          <cell r="V753" t="str">
            <v>35-23008</v>
          </cell>
        </row>
        <row r="754">
          <cell r="V754" t="str">
            <v>35-23009</v>
          </cell>
        </row>
        <row r="755">
          <cell r="V755" t="str">
            <v>35-23010</v>
          </cell>
        </row>
        <row r="756">
          <cell r="V756" t="str">
            <v>35-23011</v>
          </cell>
        </row>
        <row r="757">
          <cell r="V757" t="str">
            <v>35-23012</v>
          </cell>
        </row>
        <row r="758">
          <cell r="V758" t="str">
            <v>35-23013</v>
          </cell>
        </row>
        <row r="759">
          <cell r="V759" t="str">
            <v>35-23014</v>
          </cell>
        </row>
        <row r="760">
          <cell r="V760" t="str">
            <v>35-23015</v>
          </cell>
        </row>
        <row r="761">
          <cell r="V761" t="str">
            <v>35-23016</v>
          </cell>
        </row>
        <row r="762">
          <cell r="V762" t="str">
            <v>35-23017</v>
          </cell>
        </row>
        <row r="763">
          <cell r="V763" t="str">
            <v>35-23018</v>
          </cell>
        </row>
        <row r="764">
          <cell r="V764" t="str">
            <v>35-23019</v>
          </cell>
        </row>
        <row r="765">
          <cell r="V765" t="str">
            <v>35-23020</v>
          </cell>
        </row>
        <row r="766">
          <cell r="V766" t="str">
            <v>35-23021</v>
          </cell>
        </row>
        <row r="767">
          <cell r="V767" t="str">
            <v>35-23022</v>
          </cell>
        </row>
        <row r="768">
          <cell r="V768" t="str">
            <v>35-23023</v>
          </cell>
        </row>
        <row r="769">
          <cell r="V769" t="str">
            <v>35-23024</v>
          </cell>
        </row>
        <row r="770">
          <cell r="V770" t="str">
            <v>35-23025</v>
          </cell>
        </row>
        <row r="771">
          <cell r="V771" t="str">
            <v>35-23026</v>
          </cell>
        </row>
        <row r="772">
          <cell r="V772" t="str">
            <v>35-23027</v>
          </cell>
        </row>
        <row r="773">
          <cell r="V773" t="str">
            <v>35-23028</v>
          </cell>
        </row>
        <row r="774">
          <cell r="V774" t="str">
            <v>35-23029</v>
          </cell>
        </row>
        <row r="775">
          <cell r="V775" t="str">
            <v>35-23030</v>
          </cell>
        </row>
        <row r="776">
          <cell r="V776" t="str">
            <v>35-23031</v>
          </cell>
        </row>
        <row r="777">
          <cell r="V777" t="str">
            <v>35-23032</v>
          </cell>
        </row>
        <row r="778">
          <cell r="V778" t="str">
            <v>35-23033</v>
          </cell>
        </row>
        <row r="779">
          <cell r="V779" t="str">
            <v>35-23034</v>
          </cell>
        </row>
        <row r="780">
          <cell r="V780" t="str">
            <v>35-23035</v>
          </cell>
        </row>
        <row r="781">
          <cell r="V781" t="str">
            <v>35-23036</v>
          </cell>
        </row>
        <row r="782">
          <cell r="V782" t="str">
            <v>35-23037</v>
          </cell>
        </row>
        <row r="783">
          <cell r="V783" t="str">
            <v>35-23038</v>
          </cell>
        </row>
        <row r="784">
          <cell r="V784" t="str">
            <v>35-23039</v>
          </cell>
        </row>
        <row r="785">
          <cell r="V785" t="str">
            <v>35-23040</v>
          </cell>
        </row>
        <row r="786">
          <cell r="V786" t="str">
            <v>35-23041</v>
          </cell>
        </row>
        <row r="787">
          <cell r="V787" t="str">
            <v>35-23042</v>
          </cell>
        </row>
        <row r="788">
          <cell r="V788" t="str">
            <v>35-23043</v>
          </cell>
        </row>
        <row r="789">
          <cell r="V789" t="str">
            <v>35-23044</v>
          </cell>
        </row>
        <row r="790">
          <cell r="V790" t="str">
            <v>35-23045</v>
          </cell>
        </row>
        <row r="791">
          <cell r="V791">
            <v>0</v>
          </cell>
        </row>
        <row r="792">
          <cell r="V792" t="str">
            <v>35-24000</v>
          </cell>
        </row>
        <row r="793">
          <cell r="V793" t="str">
            <v>35-24001</v>
          </cell>
        </row>
        <row r="794">
          <cell r="V794" t="str">
            <v>35-24002</v>
          </cell>
        </row>
        <row r="795">
          <cell r="V795" t="str">
            <v>35-24003</v>
          </cell>
        </row>
        <row r="796">
          <cell r="V796" t="str">
            <v>35-24004</v>
          </cell>
        </row>
        <row r="797">
          <cell r="V797" t="str">
            <v>35-24005</v>
          </cell>
        </row>
        <row r="798">
          <cell r="V798" t="str">
            <v>35-24006</v>
          </cell>
        </row>
        <row r="799">
          <cell r="V799" t="str">
            <v>35-24007</v>
          </cell>
        </row>
        <row r="800">
          <cell r="V800" t="str">
            <v>35-24008</v>
          </cell>
        </row>
        <row r="801">
          <cell r="V801" t="str">
            <v>35-24009</v>
          </cell>
        </row>
        <row r="802">
          <cell r="V802" t="str">
            <v>35-24010</v>
          </cell>
        </row>
        <row r="803">
          <cell r="V803" t="str">
            <v>35-24011</v>
          </cell>
        </row>
        <row r="804">
          <cell r="V804" t="str">
            <v>35-24012</v>
          </cell>
        </row>
        <row r="805">
          <cell r="V805" t="str">
            <v>35-24013</v>
          </cell>
        </row>
        <row r="806">
          <cell r="V806" t="str">
            <v>35-24014</v>
          </cell>
        </row>
        <row r="807">
          <cell r="V807" t="str">
            <v>35-24015</v>
          </cell>
        </row>
        <row r="808">
          <cell r="V808" t="str">
            <v>35-24016</v>
          </cell>
        </row>
        <row r="809">
          <cell r="V809" t="str">
            <v>35-24017</v>
          </cell>
        </row>
        <row r="810">
          <cell r="V810" t="str">
            <v>35-24018</v>
          </cell>
        </row>
        <row r="811">
          <cell r="V811" t="str">
            <v>35-24019</v>
          </cell>
        </row>
        <row r="812">
          <cell r="V812" t="str">
            <v>35-24020</v>
          </cell>
        </row>
        <row r="813">
          <cell r="V813" t="str">
            <v>35-24021</v>
          </cell>
        </row>
        <row r="814">
          <cell r="V814" t="str">
            <v>35-24022</v>
          </cell>
        </row>
        <row r="815">
          <cell r="V815" t="str">
            <v>35-24023</v>
          </cell>
        </row>
        <row r="816">
          <cell r="V816" t="str">
            <v>35-24024</v>
          </cell>
        </row>
        <row r="817">
          <cell r="V817" t="str">
            <v>35-24025</v>
          </cell>
        </row>
        <row r="818">
          <cell r="V818" t="str">
            <v>35-24026</v>
          </cell>
        </row>
        <row r="819">
          <cell r="V819" t="str">
            <v>35-24027</v>
          </cell>
        </row>
        <row r="820">
          <cell r="V820" t="str">
            <v>35-24028</v>
          </cell>
        </row>
        <row r="821">
          <cell r="V821" t="str">
            <v>35-24029</v>
          </cell>
        </row>
        <row r="822">
          <cell r="V822" t="str">
            <v>35-24030</v>
          </cell>
        </row>
        <row r="823">
          <cell r="V823" t="str">
            <v>35-24031</v>
          </cell>
        </row>
        <row r="824">
          <cell r="V824" t="str">
            <v>35-24032</v>
          </cell>
        </row>
        <row r="825">
          <cell r="V825">
            <v>0</v>
          </cell>
        </row>
        <row r="826">
          <cell r="V826" t="str">
            <v>35-25000</v>
          </cell>
        </row>
        <row r="827">
          <cell r="V827" t="str">
            <v>35-25001</v>
          </cell>
        </row>
        <row r="828">
          <cell r="V828" t="str">
            <v>35-25002</v>
          </cell>
        </row>
        <row r="829">
          <cell r="V829" t="str">
            <v>35-25003</v>
          </cell>
        </row>
        <row r="830">
          <cell r="V830" t="str">
            <v>35-25004</v>
          </cell>
        </row>
        <row r="831">
          <cell r="V831" t="str">
            <v>35-25005</v>
          </cell>
        </row>
        <row r="832">
          <cell r="V832" t="str">
            <v>35-25006</v>
          </cell>
        </row>
        <row r="833">
          <cell r="V833" t="str">
            <v>35-25007</v>
          </cell>
        </row>
        <row r="834">
          <cell r="V834" t="str">
            <v>35-25008</v>
          </cell>
        </row>
        <row r="835">
          <cell r="V835" t="str">
            <v>35-25009</v>
          </cell>
        </row>
        <row r="836">
          <cell r="V836">
            <v>0</v>
          </cell>
        </row>
        <row r="837">
          <cell r="V837" t="str">
            <v>35-26000</v>
          </cell>
        </row>
        <row r="838">
          <cell r="V838" t="str">
            <v>35-26001</v>
          </cell>
        </row>
        <row r="839">
          <cell r="V839" t="str">
            <v>35-26002</v>
          </cell>
        </row>
        <row r="840">
          <cell r="V840" t="str">
            <v>35-26003</v>
          </cell>
        </row>
        <row r="841">
          <cell r="V841" t="str">
            <v>35-26004</v>
          </cell>
        </row>
        <row r="842">
          <cell r="V842" t="str">
            <v>35-26005</v>
          </cell>
        </row>
        <row r="843">
          <cell r="V843" t="str">
            <v>35-26006</v>
          </cell>
        </row>
        <row r="844">
          <cell r="V844" t="str">
            <v>35-26007</v>
          </cell>
        </row>
        <row r="845">
          <cell r="V845" t="str">
            <v>35-26008</v>
          </cell>
        </row>
        <row r="846">
          <cell r="V846" t="str">
            <v>35-26009</v>
          </cell>
        </row>
        <row r="847">
          <cell r="V847">
            <v>0</v>
          </cell>
        </row>
        <row r="848">
          <cell r="V848" t="str">
            <v>35-27000</v>
          </cell>
        </row>
        <row r="849">
          <cell r="V849" t="str">
            <v>35-27001</v>
          </cell>
        </row>
        <row r="850">
          <cell r="V850" t="str">
            <v>35-27002</v>
          </cell>
        </row>
        <row r="851">
          <cell r="V851" t="str">
            <v>35-27003</v>
          </cell>
        </row>
        <row r="852">
          <cell r="V852" t="str">
            <v>35-27004</v>
          </cell>
        </row>
        <row r="853">
          <cell r="V853" t="str">
            <v>35-27005</v>
          </cell>
        </row>
        <row r="854">
          <cell r="V854" t="str">
            <v>35-27006</v>
          </cell>
        </row>
        <row r="855">
          <cell r="V855" t="str">
            <v>35-27007</v>
          </cell>
        </row>
        <row r="856">
          <cell r="V856" t="str">
            <v>35-27008</v>
          </cell>
        </row>
        <row r="857">
          <cell r="V857" t="str">
            <v>35-27009</v>
          </cell>
        </row>
        <row r="858">
          <cell r="V858" t="str">
            <v>35-27010</v>
          </cell>
        </row>
        <row r="859">
          <cell r="V859" t="str">
            <v>35-27011</v>
          </cell>
        </row>
        <row r="860">
          <cell r="V860">
            <v>0</v>
          </cell>
        </row>
        <row r="861">
          <cell r="V861" t="str">
            <v>35-28000</v>
          </cell>
        </row>
        <row r="862">
          <cell r="V862" t="str">
            <v>35-28001</v>
          </cell>
        </row>
        <row r="863">
          <cell r="V863" t="str">
            <v>35-30000</v>
          </cell>
        </row>
        <row r="864">
          <cell r="V864" t="str">
            <v>35-31000</v>
          </cell>
        </row>
        <row r="865">
          <cell r="V865" t="str">
            <v>35-31001</v>
          </cell>
        </row>
        <row r="866">
          <cell r="V866" t="str">
            <v>35-31002</v>
          </cell>
        </row>
        <row r="867">
          <cell r="V867" t="str">
            <v>35-31003</v>
          </cell>
        </row>
        <row r="868">
          <cell r="V868" t="str">
            <v>35-31004</v>
          </cell>
        </row>
        <row r="869">
          <cell r="V869" t="str">
            <v>35-31005</v>
          </cell>
        </row>
        <row r="870">
          <cell r="V870" t="str">
            <v>35-31006</v>
          </cell>
        </row>
        <row r="871">
          <cell r="V871" t="str">
            <v>35-31007</v>
          </cell>
        </row>
        <row r="872">
          <cell r="V872" t="str">
            <v>35-31008</v>
          </cell>
        </row>
        <row r="873">
          <cell r="V873" t="str">
            <v>35-31009</v>
          </cell>
        </row>
        <row r="874">
          <cell r="V874" t="str">
            <v>35-31010</v>
          </cell>
        </row>
        <row r="875">
          <cell r="V875" t="str">
            <v>35-31011</v>
          </cell>
        </row>
        <row r="876">
          <cell r="V876" t="str">
            <v>35-31012</v>
          </cell>
        </row>
        <row r="877">
          <cell r="V877" t="str">
            <v>35-31013</v>
          </cell>
        </row>
        <row r="878">
          <cell r="V878" t="str">
            <v>35-31014</v>
          </cell>
        </row>
        <row r="879">
          <cell r="V879" t="str">
            <v>35-31015</v>
          </cell>
        </row>
        <row r="880">
          <cell r="V880" t="str">
            <v>35-31016</v>
          </cell>
        </row>
        <row r="881">
          <cell r="V881" t="str">
            <v>35-31017</v>
          </cell>
        </row>
        <row r="882">
          <cell r="V882" t="str">
            <v>35-31018</v>
          </cell>
        </row>
        <row r="883">
          <cell r="V883" t="str">
            <v>35-31019</v>
          </cell>
        </row>
        <row r="884">
          <cell r="V884" t="str">
            <v>35-31020</v>
          </cell>
        </row>
        <row r="885">
          <cell r="V885" t="str">
            <v>35-31021</v>
          </cell>
        </row>
        <row r="886">
          <cell r="V886" t="str">
            <v>35-31022</v>
          </cell>
        </row>
        <row r="887">
          <cell r="V887" t="str">
            <v>35-31023</v>
          </cell>
        </row>
        <row r="888">
          <cell r="V888" t="str">
            <v>35-31024</v>
          </cell>
        </row>
        <row r="889">
          <cell r="V889" t="str">
            <v>35-31025</v>
          </cell>
        </row>
        <row r="890">
          <cell r="V890" t="str">
            <v>35-31026</v>
          </cell>
        </row>
        <row r="891">
          <cell r="V891" t="str">
            <v>35-31027</v>
          </cell>
        </row>
        <row r="892">
          <cell r="V892" t="str">
            <v>35-31028</v>
          </cell>
        </row>
        <row r="893">
          <cell r="V893" t="str">
            <v>35-31029</v>
          </cell>
        </row>
        <row r="894">
          <cell r="V894" t="str">
            <v>35-31030</v>
          </cell>
        </row>
        <row r="895">
          <cell r="V895" t="str">
            <v>35-31031</v>
          </cell>
        </row>
        <row r="896">
          <cell r="V896" t="str">
            <v>35-31032</v>
          </cell>
        </row>
        <row r="897">
          <cell r="V897" t="str">
            <v>35-31033</v>
          </cell>
        </row>
        <row r="898">
          <cell r="V898" t="str">
            <v>35-31034</v>
          </cell>
        </row>
        <row r="899">
          <cell r="V899" t="str">
            <v>35-31035</v>
          </cell>
        </row>
        <row r="900">
          <cell r="V900" t="str">
            <v>35-31036</v>
          </cell>
        </row>
        <row r="901">
          <cell r="V901" t="str">
            <v>35-31037</v>
          </cell>
        </row>
        <row r="902">
          <cell r="V902" t="str">
            <v>35-31038</v>
          </cell>
        </row>
        <row r="903">
          <cell r="V903" t="str">
            <v>35-31039</v>
          </cell>
        </row>
        <row r="904">
          <cell r="V904" t="str">
            <v>35-31040</v>
          </cell>
        </row>
        <row r="905">
          <cell r="V905" t="str">
            <v>35-31041</v>
          </cell>
        </row>
        <row r="906">
          <cell r="V906" t="str">
            <v>35-31042</v>
          </cell>
        </row>
        <row r="907">
          <cell r="V907" t="str">
            <v>35-31043</v>
          </cell>
        </row>
        <row r="908">
          <cell r="V908">
            <v>0</v>
          </cell>
        </row>
        <row r="909">
          <cell r="V909" t="str">
            <v>35-32000</v>
          </cell>
        </row>
        <row r="910">
          <cell r="V910">
            <v>0</v>
          </cell>
        </row>
        <row r="911">
          <cell r="V911">
            <v>0</v>
          </cell>
        </row>
        <row r="912">
          <cell r="V912" t="str">
            <v>35-33000</v>
          </cell>
        </row>
        <row r="913">
          <cell r="V913" t="str">
            <v>35-33001</v>
          </cell>
        </row>
        <row r="914">
          <cell r="V914" t="str">
            <v>35-33002</v>
          </cell>
        </row>
        <row r="915">
          <cell r="V915" t="str">
            <v>35-33003</v>
          </cell>
        </row>
        <row r="916">
          <cell r="V916" t="str">
            <v>35-33004</v>
          </cell>
        </row>
        <row r="917">
          <cell r="V917" t="str">
            <v>35-33005</v>
          </cell>
        </row>
        <row r="918">
          <cell r="V918" t="str">
            <v>35-33006</v>
          </cell>
        </row>
        <row r="919">
          <cell r="V919" t="str">
            <v>35-33007</v>
          </cell>
        </row>
        <row r="920">
          <cell r="V920" t="str">
            <v>35-33008</v>
          </cell>
        </row>
        <row r="921">
          <cell r="V921" t="str">
            <v>35-33009</v>
          </cell>
        </row>
        <row r="922">
          <cell r="V922" t="str">
            <v>35-33010</v>
          </cell>
        </row>
        <row r="923">
          <cell r="V923" t="str">
            <v>35-33011</v>
          </cell>
        </row>
        <row r="924">
          <cell r="V924" t="str">
            <v>35-33012</v>
          </cell>
        </row>
        <row r="925">
          <cell r="V925">
            <v>0</v>
          </cell>
        </row>
        <row r="926">
          <cell r="V926">
            <v>0</v>
          </cell>
        </row>
        <row r="927">
          <cell r="V927" t="str">
            <v>35-34000</v>
          </cell>
        </row>
        <row r="928">
          <cell r="V928" t="str">
            <v>35-34001</v>
          </cell>
        </row>
        <row r="929">
          <cell r="V929" t="str">
            <v>35-34002</v>
          </cell>
        </row>
        <row r="930">
          <cell r="V930" t="str">
            <v>35-34003</v>
          </cell>
        </row>
        <row r="931">
          <cell r="V931" t="str">
            <v>35-34004</v>
          </cell>
        </row>
        <row r="932">
          <cell r="V932" t="str">
            <v>35-34005</v>
          </cell>
        </row>
        <row r="933">
          <cell r="V933">
            <v>0</v>
          </cell>
        </row>
        <row r="934">
          <cell r="V934" t="str">
            <v>35-40000</v>
          </cell>
        </row>
        <row r="935">
          <cell r="V935" t="str">
            <v>35-40001</v>
          </cell>
        </row>
        <row r="936">
          <cell r="V936" t="str">
            <v>35-40002</v>
          </cell>
        </row>
        <row r="937">
          <cell r="V937" t="str">
            <v>35-40003</v>
          </cell>
        </row>
        <row r="938">
          <cell r="V938" t="str">
            <v>35-40004</v>
          </cell>
        </row>
        <row r="939">
          <cell r="V939" t="str">
            <v>35-40005</v>
          </cell>
        </row>
        <row r="940">
          <cell r="V940">
            <v>0</v>
          </cell>
        </row>
        <row r="941">
          <cell r="V941">
            <v>0</v>
          </cell>
        </row>
        <row r="942">
          <cell r="V942" t="str">
            <v>35-60000</v>
          </cell>
        </row>
        <row r="943">
          <cell r="V943" t="str">
            <v>35-61000</v>
          </cell>
        </row>
        <row r="944">
          <cell r="V944" t="str">
            <v>35-61001</v>
          </cell>
        </row>
        <row r="945">
          <cell r="V945" t="str">
            <v>35-61002</v>
          </cell>
        </row>
        <row r="946">
          <cell r="V946" t="str">
            <v>35-61003</v>
          </cell>
        </row>
        <row r="947">
          <cell r="V947" t="str">
            <v>35-61004</v>
          </cell>
        </row>
        <row r="948">
          <cell r="V948" t="str">
            <v>35-61005</v>
          </cell>
        </row>
        <row r="949">
          <cell r="V949" t="str">
            <v>35-61006</v>
          </cell>
        </row>
        <row r="950">
          <cell r="V950" t="str">
            <v>35-61007</v>
          </cell>
        </row>
        <row r="951">
          <cell r="V951" t="str">
            <v>35-61008</v>
          </cell>
        </row>
        <row r="952">
          <cell r="V952" t="str">
            <v>35-61009</v>
          </cell>
        </row>
        <row r="953">
          <cell r="V953" t="str">
            <v>35-61010</v>
          </cell>
        </row>
        <row r="954">
          <cell r="V954" t="str">
            <v>35-61011</v>
          </cell>
        </row>
        <row r="955">
          <cell r="V955" t="str">
            <v>35-61012</v>
          </cell>
        </row>
        <row r="956">
          <cell r="V956" t="str">
            <v>35-61013</v>
          </cell>
        </row>
        <row r="957">
          <cell r="V957" t="str">
            <v>35-61014</v>
          </cell>
        </row>
        <row r="958">
          <cell r="V958" t="str">
            <v>35-61015</v>
          </cell>
        </row>
        <row r="959">
          <cell r="V959" t="str">
            <v>35-61016</v>
          </cell>
        </row>
        <row r="960">
          <cell r="V960" t="str">
            <v>35-61017</v>
          </cell>
        </row>
        <row r="961">
          <cell r="V961" t="str">
            <v>35-61018</v>
          </cell>
        </row>
        <row r="962">
          <cell r="V962" t="str">
            <v>35-61019</v>
          </cell>
        </row>
        <row r="963">
          <cell r="V963">
            <v>0</v>
          </cell>
        </row>
        <row r="964">
          <cell r="V964" t="str">
            <v>35-62000</v>
          </cell>
        </row>
        <row r="965">
          <cell r="V965" t="str">
            <v>35-62001</v>
          </cell>
        </row>
        <row r="966">
          <cell r="V966" t="str">
            <v>35-62002</v>
          </cell>
        </row>
        <row r="967">
          <cell r="V967" t="str">
            <v>35-62003</v>
          </cell>
        </row>
        <row r="968">
          <cell r="V968" t="str">
            <v>35-62004</v>
          </cell>
        </row>
        <row r="969">
          <cell r="V969" t="str">
            <v>35-62005</v>
          </cell>
        </row>
        <row r="970">
          <cell r="V970" t="str">
            <v>35-62006</v>
          </cell>
        </row>
        <row r="971">
          <cell r="V971" t="str">
            <v>35-62007</v>
          </cell>
        </row>
        <row r="972">
          <cell r="V972" t="str">
            <v>35-62008</v>
          </cell>
        </row>
        <row r="973">
          <cell r="V973" t="str">
            <v>35-62009</v>
          </cell>
        </row>
        <row r="974">
          <cell r="V974" t="str">
            <v>35-62010</v>
          </cell>
        </row>
        <row r="975">
          <cell r="V975" t="str">
            <v>35-62011</v>
          </cell>
        </row>
        <row r="976">
          <cell r="V976" t="str">
            <v>35-62012</v>
          </cell>
        </row>
        <row r="977">
          <cell r="V977" t="str">
            <v>35-62013</v>
          </cell>
        </row>
        <row r="978">
          <cell r="V978" t="str">
            <v>35-62014</v>
          </cell>
        </row>
        <row r="979">
          <cell r="V979" t="str">
            <v>35-62015</v>
          </cell>
        </row>
        <row r="980">
          <cell r="V980" t="str">
            <v>35-62016</v>
          </cell>
        </row>
        <row r="981">
          <cell r="V981" t="str">
            <v>35-62017</v>
          </cell>
        </row>
        <row r="982">
          <cell r="V982" t="str">
            <v>35-62018</v>
          </cell>
        </row>
        <row r="983">
          <cell r="V983" t="str">
            <v>35-70000</v>
          </cell>
        </row>
        <row r="984">
          <cell r="V984" t="str">
            <v>35-70001</v>
          </cell>
        </row>
        <row r="985">
          <cell r="V985" t="str">
            <v>35-70002</v>
          </cell>
        </row>
        <row r="986">
          <cell r="V986" t="str">
            <v>35-70003</v>
          </cell>
        </row>
        <row r="987">
          <cell r="V987">
            <v>0</v>
          </cell>
        </row>
        <row r="988">
          <cell r="V988" t="str">
            <v>35-80000</v>
          </cell>
        </row>
        <row r="989">
          <cell r="V989" t="str">
            <v>35-81000</v>
          </cell>
        </row>
        <row r="990">
          <cell r="V990" t="str">
            <v>35-81001</v>
          </cell>
        </row>
        <row r="991">
          <cell r="V991" t="str">
            <v>35-81002</v>
          </cell>
        </row>
        <row r="992">
          <cell r="V992" t="str">
            <v>35-81003</v>
          </cell>
        </row>
        <row r="993">
          <cell r="V993" t="str">
            <v>35-81004</v>
          </cell>
        </row>
        <row r="994">
          <cell r="V994" t="str">
            <v>35-81005</v>
          </cell>
        </row>
        <row r="995">
          <cell r="V995" t="str">
            <v>35-81006</v>
          </cell>
        </row>
        <row r="996">
          <cell r="V996" t="str">
            <v>35-81007</v>
          </cell>
        </row>
        <row r="997">
          <cell r="V997" t="str">
            <v>35-81008</v>
          </cell>
        </row>
        <row r="998">
          <cell r="V998" t="str">
            <v>35-81009</v>
          </cell>
        </row>
        <row r="999">
          <cell r="V999" t="str">
            <v>35-81010</v>
          </cell>
        </row>
        <row r="1000">
          <cell r="V1000" t="str">
            <v>35-81011</v>
          </cell>
        </row>
        <row r="1001">
          <cell r="V1001" t="str">
            <v>35-81012</v>
          </cell>
        </row>
        <row r="1002">
          <cell r="V1002" t="str">
            <v>35-81013</v>
          </cell>
        </row>
        <row r="1003">
          <cell r="V1003" t="str">
            <v>35-81014</v>
          </cell>
        </row>
        <row r="1004">
          <cell r="V1004" t="str">
            <v>35-81015</v>
          </cell>
        </row>
        <row r="1005">
          <cell r="V1005">
            <v>0</v>
          </cell>
        </row>
        <row r="1006">
          <cell r="V1006">
            <v>0</v>
          </cell>
        </row>
        <row r="1007">
          <cell r="V1007" t="str">
            <v>35-82000</v>
          </cell>
        </row>
        <row r="1008">
          <cell r="V1008" t="str">
            <v>35-82001</v>
          </cell>
        </row>
        <row r="1009">
          <cell r="V1009" t="str">
            <v>35-82002</v>
          </cell>
        </row>
        <row r="1010">
          <cell r="V1010" t="str">
            <v>35-82003</v>
          </cell>
        </row>
        <row r="1011">
          <cell r="V1011">
            <v>0</v>
          </cell>
        </row>
        <row r="1012">
          <cell r="V1012" t="str">
            <v>35-90000</v>
          </cell>
        </row>
        <row r="1013">
          <cell r="V1013" t="str">
            <v>35-90001</v>
          </cell>
        </row>
        <row r="1014">
          <cell r="V1014" t="str">
            <v>35-90002</v>
          </cell>
        </row>
        <row r="1015">
          <cell r="V1015" t="str">
            <v>35-90003</v>
          </cell>
        </row>
        <row r="1016">
          <cell r="V1016" t="str">
            <v>35-90004</v>
          </cell>
        </row>
        <row r="1017">
          <cell r="V1017" t="str">
            <v>36-00000</v>
          </cell>
        </row>
        <row r="1018">
          <cell r="V1018" t="str">
            <v>36-00001</v>
          </cell>
        </row>
        <row r="1019">
          <cell r="V1019" t="str">
            <v>36-00002</v>
          </cell>
        </row>
        <row r="1020">
          <cell r="V1020" t="str">
            <v>36-00003</v>
          </cell>
        </row>
        <row r="1021">
          <cell r="V1021" t="str">
            <v>36-00004</v>
          </cell>
        </row>
        <row r="1022">
          <cell r="V1022" t="str">
            <v>36-00005</v>
          </cell>
        </row>
        <row r="1023">
          <cell r="V1023" t="str">
            <v>36-00006</v>
          </cell>
        </row>
        <row r="1024">
          <cell r="V1024" t="str">
            <v>36-00007</v>
          </cell>
        </row>
        <row r="1025">
          <cell r="V1025" t="str">
            <v>36-00008</v>
          </cell>
        </row>
        <row r="1026">
          <cell r="V1026" t="str">
            <v>36-00009</v>
          </cell>
        </row>
        <row r="1027">
          <cell r="V1027" t="str">
            <v>36-00010</v>
          </cell>
        </row>
        <row r="1028">
          <cell r="V1028" t="str">
            <v>36-00011</v>
          </cell>
        </row>
        <row r="1029">
          <cell r="V1029" t="str">
            <v>36-00012</v>
          </cell>
        </row>
        <row r="1030">
          <cell r="V1030" t="str">
            <v>36-00013</v>
          </cell>
        </row>
        <row r="1031">
          <cell r="V1031" t="str">
            <v>36-00014</v>
          </cell>
        </row>
        <row r="1032">
          <cell r="V1032" t="str">
            <v>36-00015</v>
          </cell>
        </row>
        <row r="1033">
          <cell r="V1033" t="str">
            <v>36-00016</v>
          </cell>
        </row>
        <row r="1034">
          <cell r="V1034" t="str">
            <v>36-00017</v>
          </cell>
        </row>
        <row r="1035">
          <cell r="V1035" t="str">
            <v>36-00018</v>
          </cell>
        </row>
        <row r="1036">
          <cell r="V1036" t="str">
            <v>36-00019</v>
          </cell>
        </row>
        <row r="1037">
          <cell r="V1037" t="str">
            <v>36-00020</v>
          </cell>
        </row>
        <row r="1038">
          <cell r="V1038" t="str">
            <v>36-00021</v>
          </cell>
        </row>
        <row r="1039">
          <cell r="V1039" t="str">
            <v>36-00022</v>
          </cell>
        </row>
        <row r="1040">
          <cell r="V1040" t="str">
            <v>37-00000</v>
          </cell>
        </row>
        <row r="1041">
          <cell r="V1041" t="str">
            <v>38-00000</v>
          </cell>
        </row>
      </sheetData>
      <sheetData sheetId="6">
        <row r="1">
          <cell r="F1" t="str">
            <v>Materiāls</v>
          </cell>
        </row>
        <row r="2">
          <cell r="F2" t="str">
            <v>Vispārējie celtniecības darbi</v>
          </cell>
        </row>
        <row r="3">
          <cell r="F3" t="str">
            <v>MAŠĪNU UN MEHĀNISMU NOMA</v>
          </cell>
        </row>
        <row r="4">
          <cell r="F4" t="str">
            <v xml:space="preserve">Celtnieku moduļa noma </v>
          </cell>
        </row>
        <row r="5">
          <cell r="F5" t="str">
            <v xml:space="preserve">Celtnieku moduļa S-type, 24m² noma </v>
          </cell>
        </row>
        <row r="6">
          <cell r="F6" t="str">
            <v>Tualetes noma + izvešana 2 reizes mēnesī</v>
          </cell>
        </row>
        <row r="7">
          <cell r="F7" t="str">
            <v>Tualetes noma + izvešana 1 reize mēnesī</v>
          </cell>
        </row>
        <row r="9">
          <cell r="F9" t="str">
            <v>DEMONTĀŽAS DARBI</v>
          </cell>
        </row>
        <row r="10">
          <cell r="F10" t="str">
            <v>APRĪKOJUMA DEMONTĀŽAS DARBI</v>
          </cell>
        </row>
        <row r="11">
          <cell r="F11" t="str">
            <v>Ceļa zīmju, informācijas zīmju, stendu demontāža</v>
          </cell>
        </row>
        <row r="13">
          <cell r="F13" t="str">
            <v>Cita aprīkojuma demontāža</v>
          </cell>
        </row>
        <row r="15">
          <cell r="F15" t="str">
            <v>LABIEKĀRTOJUMA ELEMENTU DEMONTĀŽAS DARBI</v>
          </cell>
        </row>
        <row r="16">
          <cell r="F16" t="str">
            <v>Parku un dārzu labiekārtojuma elementu demontāžas darbi</v>
          </cell>
        </row>
        <row r="18">
          <cell r="F18" t="str">
            <v>Rotaļu un sporta laukumu labiekārtojuma elementu demontāžas darbi</v>
          </cell>
        </row>
        <row r="21">
          <cell r="F21" t="str">
            <v>INŽENIERKOMUNIKĀCIJU ELEMENTU DEMONTĀŽAS DARBI</v>
          </cell>
        </row>
        <row r="22">
          <cell r="F22" t="str">
            <v>Teritorijas apgaismojuma elementu demontāžas darbi</v>
          </cell>
        </row>
        <row r="24">
          <cell r="F24" t="str">
            <v>Elektrotīklu elementu demontāža</v>
          </cell>
        </row>
        <row r="26">
          <cell r="F26" t="str">
            <v>Ūdensapgādes un kanalizācijas tīklu elementu demontāža</v>
          </cell>
        </row>
        <row r="28">
          <cell r="F28" t="str">
            <v>VST</v>
          </cell>
        </row>
        <row r="29">
          <cell r="F29" t="str">
            <v>Maģistrālo kabeļu demontaža</v>
          </cell>
        </row>
        <row r="30">
          <cell r="F30" t="str">
            <v>Optisko kabela demontaža (K-0,3)</v>
          </cell>
        </row>
        <row r="31">
          <cell r="F31" t="str">
            <v>GAT</v>
          </cell>
        </row>
        <row r="33">
          <cell r="F33" t="str">
            <v>CITI DEMONTĀŽAS DARBI</v>
          </cell>
        </row>
        <row r="35">
          <cell r="F35" t="str">
            <v>BŪVLAUKUMA SAGATAVOŠANAS UN ZEMES DARBI</v>
          </cell>
        </row>
        <row r="36">
          <cell r="F36" t="str">
            <v>BŪVLAUKUMA SAGATAVOŠANAS DARBI</v>
          </cell>
        </row>
        <row r="37">
          <cell r="F37" t="str">
            <v xml:space="preserve">Uzmērīšana un nospraušana            </v>
          </cell>
        </row>
        <row r="39">
          <cell r="F39" t="str">
            <v>Mobilizācija un būvlaukuma ierīkošana</v>
          </cell>
        </row>
        <row r="40">
          <cell r="F40" t="str">
            <v>Būvtāfele (plakāts) - 2x2m</v>
          </cell>
        </row>
        <row r="42">
          <cell r="F42" t="str">
            <v>Asfaltbetona seguma sagatavošanas darbi</v>
          </cell>
        </row>
        <row r="44">
          <cell r="F44" t="str">
            <v>ZEMES DARBI</v>
          </cell>
        </row>
        <row r="45">
          <cell r="F45" t="str">
            <v>Zemes darbi</v>
          </cell>
        </row>
        <row r="46">
          <cell r="F46" t="str">
            <v>Augu zeme (pievesta)</v>
          </cell>
        </row>
        <row r="47">
          <cell r="F47" t="str">
            <v>Augu zeme (atgūta)</v>
          </cell>
        </row>
        <row r="48">
          <cell r="F48" t="str">
            <v>Salizturīgs minerālmateriāls</v>
          </cell>
        </row>
        <row r="49">
          <cell r="F49" t="str">
            <v>Smilts</v>
          </cell>
        </row>
        <row r="50">
          <cell r="F50" t="str">
            <v>Smilšaina grunts</v>
          </cell>
        </row>
        <row r="51">
          <cell r="F51" t="str">
            <v>Neauztais ģeotekstils</v>
          </cell>
        </row>
        <row r="53">
          <cell r="F53" t="str">
            <v xml:space="preserve">Nogāžu nostiprināšana </v>
          </cell>
        </row>
        <row r="54">
          <cell r="F54" t="str">
            <v>Laukakmeņi Ø10-30mm</v>
          </cell>
        </row>
        <row r="55">
          <cell r="F55" t="str">
            <v>Kokosa šķiedru preterozijas biopaklājs</v>
          </cell>
        </row>
        <row r="56">
          <cell r="F56" t="str">
            <v>Salmu - kokosa preterozijas biopaklājs</v>
          </cell>
        </row>
        <row r="57">
          <cell r="F57" t="str">
            <v>Laukakmens (granīta) Ø10-30cm</v>
          </cell>
        </row>
        <row r="58">
          <cell r="F58" t="str">
            <v>Grāvju rakšana un tīrīšana</v>
          </cell>
        </row>
        <row r="59">
          <cell r="F59" t="str">
            <v>Šķembas fr.40/70</v>
          </cell>
        </row>
        <row r="60">
          <cell r="F60" t="str">
            <v>Šķembas fr.40/70 (h=15cm)</v>
          </cell>
        </row>
        <row r="61">
          <cell r="F61" t="str">
            <v>Šķembas fr.40/70 (h=20cm)</v>
          </cell>
        </row>
        <row r="62">
          <cell r="F62" t="str">
            <v>Augu zeme (pievesta)</v>
          </cell>
        </row>
        <row r="63">
          <cell r="F63" t="str">
            <v>Augu zeme (atgūta)</v>
          </cell>
        </row>
        <row r="64">
          <cell r="F64" t="str">
            <v>Augu zeme (h=10cm)</v>
          </cell>
        </row>
        <row r="67">
          <cell r="F67" t="str">
            <v>Pāļu darbi</v>
          </cell>
        </row>
        <row r="68">
          <cell r="F68" t="str">
            <v>Betona un saliekamā dzelzsbetona darbi</v>
          </cell>
        </row>
        <row r="69">
          <cell r="F69" t="str">
            <v>Betons C8/10</v>
          </cell>
        </row>
        <row r="70">
          <cell r="F70" t="str">
            <v>Betons C12/15</v>
          </cell>
        </row>
        <row r="71">
          <cell r="F71" t="str">
            <v>Betons C16/20</v>
          </cell>
        </row>
        <row r="72">
          <cell r="F72" t="str">
            <v>Betons C20/25</v>
          </cell>
        </row>
        <row r="73">
          <cell r="F73" t="str">
            <v>Betons C25/30</v>
          </cell>
        </row>
        <row r="74">
          <cell r="F74" t="str">
            <v>Betons C30/37</v>
          </cell>
        </row>
        <row r="75">
          <cell r="F75" t="str">
            <v>Betons C35/45</v>
          </cell>
        </row>
        <row r="76">
          <cell r="F76" t="str">
            <v>Betons C40/50</v>
          </cell>
        </row>
        <row r="77">
          <cell r="F77" t="str">
            <v>Betons C45/55</v>
          </cell>
        </row>
        <row r="78">
          <cell r="F78" t="str">
            <v>Java M75</v>
          </cell>
        </row>
        <row r="79">
          <cell r="F79" t="str">
            <v>Java M100</v>
          </cell>
        </row>
        <row r="80">
          <cell r="F80" t="str">
            <v>Java M150</v>
          </cell>
        </row>
        <row r="81">
          <cell r="F81" t="str">
            <v>Java M200</v>
          </cell>
        </row>
        <row r="82">
          <cell r="F82" t="str">
            <v>Java M250</v>
          </cell>
        </row>
        <row r="83">
          <cell r="F83" t="str">
            <v>Java M300</v>
          </cell>
        </row>
        <row r="84">
          <cell r="F84" t="str">
            <v>Līmjava</v>
          </cell>
        </row>
        <row r="85">
          <cell r="F85" t="str">
            <v>Nerūsējošā tērauda siets 20x20x2.5mm</v>
          </cell>
        </row>
        <row r="86">
          <cell r="F86" t="str">
            <v>Armatūras siets 4x150x150 (loksne 1mx3m)</v>
          </cell>
        </row>
        <row r="87">
          <cell r="F87" t="str">
            <v>Armatūras siets 5x150x150 (loksne 1mx3m)</v>
          </cell>
        </row>
        <row r="88">
          <cell r="F88" t="str">
            <v>Armatūras siets 6x200x200 (loksne 1mx3m)</v>
          </cell>
        </row>
        <row r="89">
          <cell r="F89" t="str">
            <v>Armatūras siets 10x150x150 (loksne 2.35mx6m)</v>
          </cell>
        </row>
        <row r="90">
          <cell r="F90" t="str">
            <v>Armatūras siets 10x200x200 (loksne 2.35mx6m)</v>
          </cell>
        </row>
        <row r="91">
          <cell r="F91" t="str">
            <v>Armatūras stiegras AIII Ø10mm</v>
          </cell>
        </row>
        <row r="92">
          <cell r="F92" t="str">
            <v>Betona kāpņu apdares elementi</v>
          </cell>
        </row>
        <row r="93">
          <cell r="F93" t="str">
            <v>Betona virsmām paredzēta ārdarbu krāsa (HANSA FACADE vai analogu)</v>
          </cell>
        </row>
        <row r="94">
          <cell r="F94" t="str">
            <v>Pretkorozijas, hidroizolācijas mastika (TEKS D619 vai analogs)</v>
          </cell>
        </row>
        <row r="95">
          <cell r="F95" t="str">
            <v>Hidrofobizējošs, impregnejošs līdzeklis (Funcosil SNL vai analogs)</v>
          </cell>
        </row>
        <row r="96">
          <cell r="F96" t="str">
            <v>Polietilēna plēve 0.2mm</v>
          </cell>
        </row>
        <row r="98">
          <cell r="F98" t="str">
            <v>Akmens, ķieģeļu, bloku, kamīnu un krāšņu mūrēšana</v>
          </cell>
        </row>
        <row r="99">
          <cell r="F99" t="str">
            <v>Pilnie apdares ķieģeļi (250x120x65) (415gab/m³)</v>
          </cell>
        </row>
        <row r="100">
          <cell r="F100" t="str">
            <v>Pilnie apdares ķieģeļi (sarkani) (250x120x65) (415gab/m³)</v>
          </cell>
        </row>
        <row r="101">
          <cell r="F101" t="str">
            <v>Pilnie apdares ķieģeļi (brūni) (250x120x65) (415gab/m³)</v>
          </cell>
        </row>
        <row r="102">
          <cell r="F102" t="str">
            <v>Pilnie apdares ķieģeļi (dzelteni) (250x120x65) (415gab/m³)</v>
          </cell>
        </row>
        <row r="103">
          <cell r="F103" t="str">
            <v>Metāla konstrukciju montāža</v>
          </cell>
        </row>
        <row r="104">
          <cell r="F104" t="str">
            <v>Namdaru darbi</v>
          </cell>
        </row>
        <row r="105">
          <cell r="F105" t="str">
            <v>Jumiķu darbi</v>
          </cell>
        </row>
        <row r="106">
          <cell r="F106" t="str">
            <v>Iekšējie apdares darbi</v>
          </cell>
        </row>
        <row r="107">
          <cell r="F107" t="str">
            <v>Restaurācijas darbi</v>
          </cell>
        </row>
        <row r="108">
          <cell r="F108" t="str">
            <v>Stiklotās sistēmas un stiklinieku darbi</v>
          </cell>
        </row>
        <row r="109">
          <cell r="F109" t="str">
            <v>Izolācijas darbi</v>
          </cell>
        </row>
        <row r="110">
          <cell r="F110" t="str">
            <v>Iekšējie specializētie darbi</v>
          </cell>
        </row>
        <row r="111">
          <cell r="F111" t="str">
            <v>Iekšējie ūdensvadi un to aprīkojumi</v>
          </cell>
        </row>
        <row r="112">
          <cell r="F112" t="str">
            <v>Iekšējie gāzes vadi un to aprīkojumi</v>
          </cell>
        </row>
        <row r="113">
          <cell r="F113" t="str">
            <v>Iekšējie kanalizācijas vadi un to aprīkojumi</v>
          </cell>
        </row>
        <row r="114">
          <cell r="F114" t="str">
            <v>Apkure, vēdināšana un gaisa kondicionēšana</v>
          </cell>
        </row>
        <row r="115">
          <cell r="F115" t="str">
            <v>Iekšējie elektrotehniskie darbi</v>
          </cell>
        </row>
        <row r="116">
          <cell r="F116" t="str">
            <v>Iekšējie vājstrāvas darbi</v>
          </cell>
        </row>
        <row r="117">
          <cell r="F117" t="str">
            <v>Lifti, eskalatori un šahtas</v>
          </cell>
        </row>
        <row r="118">
          <cell r="F118" t="str">
            <v>Ārējie apdares darbi un inženiertīkli</v>
          </cell>
        </row>
        <row r="119">
          <cell r="F119" t="str">
            <v>Ārējie apdares darbi</v>
          </cell>
        </row>
        <row r="120">
          <cell r="F120" t="str">
            <v>Ventilācijas āra reste 490x290mm ar sietu</v>
          </cell>
        </row>
        <row r="122">
          <cell r="F122" t="str">
            <v>Ārējie elektrības tīkli</v>
          </cell>
        </row>
        <row r="127">
          <cell r="F127" t="str">
            <v xml:space="preserve">Ārējie apgaismojuma tīkli </v>
          </cell>
        </row>
        <row r="128">
          <cell r="F128" t="str">
            <v>Automāts 1P C6A</v>
          </cell>
        </row>
        <row r="129">
          <cell r="F129" t="str">
            <v>Automāts 1P C10A</v>
          </cell>
        </row>
        <row r="130">
          <cell r="F130" t="str">
            <v>Betona pamats ar blīvgumiju P-0.8 (h=700, Ø150) (staba augstumam līdz 6m)</v>
          </cell>
        </row>
        <row r="131">
          <cell r="F131" t="str">
            <v>Betona pamats ar blīvgumiju P-1 (h=950, Ø150) (staba augstumam līdz 6m bez konsoles)</v>
          </cell>
        </row>
        <row r="132">
          <cell r="F132" t="str">
            <v>Betona pamats ar blīvgumiju P-1.3 (h=1300, Ø170) (staba augstumam līdz 8m)</v>
          </cell>
        </row>
        <row r="133">
          <cell r="F133" t="str">
            <v>Betona pamats ar blīvgumiju P-2 (h=1250, Ø190) (staba augstumam līdz 10m)</v>
          </cell>
        </row>
        <row r="134">
          <cell r="F134" t="str">
            <v>Betona pamats ar blīvgumiju P-4 (h=1500, Ø245) (staba augstumam līdz 12m)</v>
          </cell>
        </row>
        <row r="135">
          <cell r="F135" t="str">
            <v>Betona pamats ar blīvgumiju DBP-8 (h=800, Ø150) (staba augstumam līdz 6m)</v>
          </cell>
        </row>
        <row r="136">
          <cell r="F136" t="str">
            <v>Betona pamats ar blīvgumiju DBP-10 (h=950, Ø150) (staba augstumam līdz 6m)</v>
          </cell>
        </row>
        <row r="137">
          <cell r="F137" t="str">
            <v>Betona pamats ar blīvgumiju DBP-13 (h=1300, Ø180) (staba augstumam līdz 10m)</v>
          </cell>
        </row>
        <row r="138">
          <cell r="F138" t="str">
            <v>Cinkots koniskais apgaismojuma balsts H=8m (Ø60/Ø154) ar betona pamatu DBP-13 un blīvgumiju</v>
          </cell>
        </row>
        <row r="139">
          <cell r="F139" t="str">
            <v>Cinkots cilindrisks apgaismojuma balsts H=4m (Ø60/Ø154) ar betona pamatu DBP-8 un blīvgumiju</v>
          </cell>
        </row>
        <row r="140">
          <cell r="F140" t="str">
            <v>Kabelis AXMK 4x16</v>
          </cell>
        </row>
        <row r="141">
          <cell r="F141" t="str">
            <v>Kabelis AXMK 4x25</v>
          </cell>
        </row>
        <row r="142">
          <cell r="F142" t="str">
            <v>Kabelis AXMK 4x35</v>
          </cell>
        </row>
        <row r="143">
          <cell r="F143" t="str">
            <v>Kabelis AXMK 4x50</v>
          </cell>
        </row>
        <row r="144">
          <cell r="F144" t="str">
            <v>Kabelis AXMK 4x70</v>
          </cell>
        </row>
        <row r="145">
          <cell r="F145" t="str">
            <v>Kabelis AXMK 4x95</v>
          </cell>
        </row>
        <row r="146">
          <cell r="F146" t="str">
            <v>Kabelis AXMK 4x120</v>
          </cell>
        </row>
        <row r="147">
          <cell r="F147" t="str">
            <v>Kabelis AXMK 4x150</v>
          </cell>
        </row>
        <row r="148">
          <cell r="F148" t="str">
            <v>Kabelis AXMK 4x185</v>
          </cell>
        </row>
        <row r="149">
          <cell r="F149" t="str">
            <v>Kabelis AXMK 4x240</v>
          </cell>
        </row>
        <row r="150">
          <cell r="F150" t="str">
            <v>Kabelis NYY-J 3x1,5</v>
          </cell>
        </row>
        <row r="151">
          <cell r="F151" t="str">
            <v>Kabelis NYY-J 3x2,5</v>
          </cell>
        </row>
        <row r="152">
          <cell r="F152" t="str">
            <v>Kabelis NYY-J 4x1,5</v>
          </cell>
        </row>
        <row r="153">
          <cell r="F153" t="str">
            <v>Kabelis NYY-J 4x2,5</v>
          </cell>
        </row>
        <row r="154">
          <cell r="F154" t="str">
            <v>Kabelis NYY-J 4x4</v>
          </cell>
        </row>
        <row r="155">
          <cell r="F155" t="str">
            <v>Kabelis NYY-J 4x6</v>
          </cell>
        </row>
        <row r="156">
          <cell r="F156" t="str">
            <v>Kabelis NYY-J 4x10</v>
          </cell>
        </row>
        <row r="157">
          <cell r="F157" t="str">
            <v>Kabelis NYY-J 4x16</v>
          </cell>
        </row>
        <row r="158">
          <cell r="F158" t="str">
            <v>Kabelis NYY-J 4x25</v>
          </cell>
        </row>
        <row r="159">
          <cell r="F159" t="str">
            <v>Kabelis NYY-J 4x35</v>
          </cell>
        </row>
        <row r="160">
          <cell r="F160" t="str">
            <v>Kabelis NYY-J 4x50</v>
          </cell>
        </row>
        <row r="161">
          <cell r="F161" t="str">
            <v>Kabeļu galu apdare kompl. EPKT 0015 (3-35)</v>
          </cell>
        </row>
        <row r="162">
          <cell r="F162" t="str">
            <v>Kabeļu galu apdare kompl. EPKT 0031 (25-70)</v>
          </cell>
        </row>
        <row r="163">
          <cell r="F163" t="str">
            <v>Kabeļu galu apdare kompl. EPKT 0047 (70-150)</v>
          </cell>
        </row>
        <row r="164">
          <cell r="F164" t="str">
            <v>Kabeļu galu apdare kompl. EPKT 0063 (150-400)</v>
          </cell>
        </row>
        <row r="165">
          <cell r="F165" t="str">
            <v>Savienošanas uzmava SMOE 81521 1kV 1.5-8</v>
          </cell>
        </row>
        <row r="166">
          <cell r="F166" t="str">
            <v>Savienošanas uzmava SMOE 81516 1kV 10-35</v>
          </cell>
        </row>
        <row r="167">
          <cell r="F167" t="str">
            <v>Savienošanas uzmava SMOE 81517 1kV 25-70</v>
          </cell>
        </row>
        <row r="168">
          <cell r="F168" t="str">
            <v>Savienošanas uzmava SMOE 81518 1kV 70-120</v>
          </cell>
        </row>
        <row r="169">
          <cell r="F169" t="str">
            <v>Savienošanas uzmava SMOE 81519 1kV 150-240</v>
          </cell>
        </row>
        <row r="170">
          <cell r="F170" t="str">
            <v>Savienošanas uzmava SMOE 81515 1kV 95-300</v>
          </cell>
        </row>
        <row r="171">
          <cell r="F171" t="str">
            <v>Atzarojuma uzmava SMOE 81601 2.5-10</v>
          </cell>
        </row>
        <row r="172">
          <cell r="F172" t="str">
            <v>Atzarojuma uzmava SMOE 81551 35-95</v>
          </cell>
        </row>
        <row r="173">
          <cell r="F173" t="str">
            <v>Atzarojuma uzmava SMOE 81503 35-185</v>
          </cell>
        </row>
        <row r="174">
          <cell r="F174" t="str">
            <v>Termouzmava 4-10mm2</v>
          </cell>
        </row>
        <row r="175">
          <cell r="F175" t="str">
            <v>Apgaismojuma savienojuma un drošinātāja komplekts LCK4-16-06A Ensto</v>
          </cell>
        </row>
        <row r="176">
          <cell r="F176" t="str">
            <v>Kabeļu savienojumi balstos SV15 ENSTO</v>
          </cell>
        </row>
        <row r="177">
          <cell r="F177" t="str">
            <v>Kabeļu savienojumi SV15 ENSTO</v>
          </cell>
        </row>
        <row r="178">
          <cell r="F178" t="str">
            <v>Konsole L-VEIDA 1,5/1/15</v>
          </cell>
        </row>
        <row r="179">
          <cell r="F179" t="str">
            <v>Konsole L-VEIDA 2/1/15</v>
          </cell>
        </row>
        <row r="180">
          <cell r="F180" t="str">
            <v>Konsole T-VEIDA 1,5/1/15</v>
          </cell>
        </row>
        <row r="181">
          <cell r="F181" t="str">
            <v>Konsole T-VEIDA 2/1/15</v>
          </cell>
        </row>
        <row r="182">
          <cell r="F182" t="str">
            <v>Apgaismojuma armatura Philips SGS101 ar augstspiediena nātrija spuldzi 70w</v>
          </cell>
        </row>
        <row r="183">
          <cell r="F183" t="str">
            <v>Apgaismojuma armatura Philips SGS102 ar augstspiediena nātrija spuldzi 100w</v>
          </cell>
        </row>
        <row r="184">
          <cell r="F184" t="str">
            <v>Apgaismojuma armatura Philips SGS102 ar augstspiediena nātrija spuldzi 150w</v>
          </cell>
        </row>
        <row r="185">
          <cell r="F185" t="str">
            <v>Apgaismojuma armatura Philips SGS102 ar augstspiediena nātrija spuldzi 250w</v>
          </cell>
        </row>
        <row r="186">
          <cell r="F186" t="str">
            <v>Apgaismojuma armatura Philips SGS102 (E40) ar metāla halīda spuldzi 150w</v>
          </cell>
        </row>
        <row r="187">
          <cell r="F187" t="str">
            <v>Apgaismojuma armatura Philips SGS102 (E40) ar metāla halīda spuldzi 250w</v>
          </cell>
        </row>
        <row r="188">
          <cell r="F188" t="str">
            <v>Aizsargcaurule DVK-50</v>
          </cell>
        </row>
        <row r="189">
          <cell r="F189" t="str">
            <v>Aizsargcaurule DVK-75</v>
          </cell>
        </row>
        <row r="190">
          <cell r="F190" t="str">
            <v>Aizsargcaurule DVK-110</v>
          </cell>
        </row>
        <row r="191">
          <cell r="F191" t="str">
            <v xml:space="preserve">Aizsargkārba NK-2  </v>
          </cell>
        </row>
        <row r="192">
          <cell r="F192" t="str">
            <v>Automātiskais slēdzis 1C 10A 6kA</v>
          </cell>
        </row>
        <row r="193">
          <cell r="F193" t="str">
            <v>Automātiskais slēdzis 1C 25A 6kA</v>
          </cell>
        </row>
        <row r="194">
          <cell r="F194" t="str">
            <v>Automātiskais slēdzis 2C 10A 6kA</v>
          </cell>
        </row>
        <row r="195">
          <cell r="F195" t="str">
            <v>Automātiskais slēdzis 2C 25A 6kA</v>
          </cell>
        </row>
        <row r="196">
          <cell r="F196" t="str">
            <v>Blīves un skrūves</v>
          </cell>
        </row>
        <row r="197">
          <cell r="F197" t="str">
            <v>Ievadslēdzis HA302S, 40A</v>
          </cell>
        </row>
        <row r="198">
          <cell r="F198" t="str">
            <v>Indikācijas lampa SV122</v>
          </cell>
        </row>
        <row r="199">
          <cell r="F199" t="str">
            <v>Kabeļu kurpe -16mm Cu</v>
          </cell>
        </row>
        <row r="200">
          <cell r="F200" t="str">
            <v>Brīdinājuma lenta ''Kabelis''</v>
          </cell>
        </row>
        <row r="201">
          <cell r="F201" t="str">
            <v>Kontaktors ES340, 40A</v>
          </cell>
        </row>
        <row r="202">
          <cell r="F202" t="str">
            <v>Krēslas slēdzis IC200 ar sensoru</v>
          </cell>
        </row>
        <row r="203">
          <cell r="F203" t="str">
            <v>Laika slēdzis EH011</v>
          </cell>
        </row>
        <row r="204">
          <cell r="F204" t="str">
            <v>Pārslēdzis SF118</v>
          </cell>
        </row>
        <row r="205">
          <cell r="F205" t="str">
            <v>Sadalnes korpus E-N-LU-0-1 (16-32) 00-35</v>
          </cell>
        </row>
        <row r="206">
          <cell r="F206" t="str">
            <v>Sadalnes korpus E-N-LU-I-3 (16-63) 00-35</v>
          </cell>
        </row>
        <row r="207">
          <cell r="F207" t="str">
            <v>Sadalnes korpus E-N-LU-II-3 (16-63) T35-35</v>
          </cell>
        </row>
        <row r="208">
          <cell r="F208" t="str">
            <v>Sadalne LUKS-2 T240-T35</v>
          </cell>
        </row>
        <row r="209">
          <cell r="F209" t="str">
            <v>Sadalne LUKS-2 (LU) T240-T35</v>
          </cell>
        </row>
        <row r="210">
          <cell r="F210" t="str">
            <v>Sadales skapis 300x200x160mm IP65 (ar montāžas plati un ievadplāksni)</v>
          </cell>
        </row>
        <row r="211">
          <cell r="F211" t="str">
            <v>Apgaismes sadalne IP-32 (iekštelpām)</v>
          </cell>
        </row>
        <row r="212">
          <cell r="F212" t="str">
            <v>Spaile KE61</v>
          </cell>
        </row>
        <row r="213">
          <cell r="F213" t="str">
            <v>Spaile KE61.3</v>
          </cell>
        </row>
        <row r="214">
          <cell r="F214" t="str">
            <v>Spaile KE66</v>
          </cell>
        </row>
        <row r="215">
          <cell r="F215" t="str">
            <v>Spaile KE66.3</v>
          </cell>
        </row>
        <row r="216">
          <cell r="F216" t="str">
            <v>Spaile KNA4.108</v>
          </cell>
        </row>
        <row r="217">
          <cell r="F217" t="str">
            <v xml:space="preserve">Statne S-2    </v>
          </cell>
        </row>
        <row r="218">
          <cell r="F218" t="str">
            <v>Uzraksti mazie sadalēm</v>
          </cell>
        </row>
        <row r="219">
          <cell r="F219" t="str">
            <v>Zemēšanas elektrods Z16-2000 komplektā</v>
          </cell>
        </row>
        <row r="220">
          <cell r="F220" t="str">
            <v>Zemējuma pievads sadalnei</v>
          </cell>
        </row>
        <row r="221">
          <cell r="F221" t="str">
            <v>Zemēšanas elektrodi 2.5 m</v>
          </cell>
        </row>
        <row r="222">
          <cell r="F222" t="str">
            <v>Zemēšanas spailes</v>
          </cell>
        </row>
        <row r="223">
          <cell r="F223" t="str">
            <v>Zemēšanas vads 16mm2</v>
          </cell>
        </row>
        <row r="224">
          <cell r="F224" t="str">
            <v>Palīgmateriāli</v>
          </cell>
        </row>
        <row r="225">
          <cell r="F225" t="str">
            <v>Kabeļu kanāls 16 x 16 mm</v>
          </cell>
        </row>
        <row r="226">
          <cell r="F226" t="str">
            <v>Āra apgaismes lampa (Jauda - 60W, spriegums - 230V, patrona - E27, krāsa - hroma; izmērs - h=0.5m)</v>
          </cell>
        </row>
        <row r="227">
          <cell r="F227" t="str">
            <v>Āra apgaismes lampa (Jauda - 60W, spriegums - 230V, patrona - E27, krāsa - hroma; izmērs - h=0.8m)</v>
          </cell>
        </row>
        <row r="228">
          <cell r="F228" t="str">
            <v>Gaismeklis parkam (Jauda - 70W, spriegums - 230V, patrona - E27)</v>
          </cell>
        </row>
        <row r="229">
          <cell r="F229" t="str">
            <v>Gaismeklis parkam OCP-70R-PC/II - 70W vai analogs (Jauda - 70W, spriegums - 230V, patrona - E27)</v>
          </cell>
        </row>
        <row r="230">
          <cell r="F230" t="str">
            <v>Zemē iebūvējama āra apgaismes lampa DASAR HIT-DE 150W asymmetrical vai analogs (Jauda - 150W, spriegums - 230V, ligzda - Rx7s, krāsa - hroma)</v>
          </cell>
        </row>
        <row r="231">
          <cell r="F231" t="str">
            <v>LED platleņķa prožektors (Jauda: 30W; spriegums: 230V; spilgtums: 2400-2700 lm; gaismas tonis balts 6000K)</v>
          </cell>
        </row>
        <row r="232">
          <cell r="F232" t="str">
            <v>Spuldze HST (Jauda - 70W, spriegums - 230V, patrona - E27)</v>
          </cell>
        </row>
        <row r="233">
          <cell r="F233" t="str">
            <v>NEOS 3 ZEBRA 250W prožektors (Jauda - 250W, spriegums - 230V)</v>
          </cell>
        </row>
        <row r="235">
          <cell r="F235" t="str">
            <v xml:space="preserve">Ārējie elektrības tīkli </v>
          </cell>
        </row>
        <row r="236">
          <cell r="F236" t="str">
            <v xml:space="preserve">               Alumīnija kabeļi ar PEX izolāciju</v>
          </cell>
        </row>
        <row r="237">
          <cell r="F237" t="str">
            <v>Kabelis AXMK 4x16</v>
          </cell>
        </row>
        <row r="238">
          <cell r="F238" t="str">
            <v>Kabelis AXMK 4x25</v>
          </cell>
        </row>
        <row r="239">
          <cell r="F239" t="str">
            <v>Kabelis AXMK 4x35</v>
          </cell>
        </row>
        <row r="240">
          <cell r="F240" t="str">
            <v>Kabelis AXMK 4x50</v>
          </cell>
        </row>
        <row r="241">
          <cell r="F241" t="str">
            <v>Kabelis AXMK 4x70</v>
          </cell>
        </row>
        <row r="242">
          <cell r="F242" t="str">
            <v>Kabelis AXMK 4x95</v>
          </cell>
        </row>
        <row r="243">
          <cell r="F243" t="str">
            <v>Kabelis AXMK 4x120</v>
          </cell>
        </row>
        <row r="244">
          <cell r="F244" t="str">
            <v>Kabelis AXMK 4x150</v>
          </cell>
        </row>
        <row r="245">
          <cell r="F245" t="str">
            <v>Kabelis AXMK 4x185</v>
          </cell>
        </row>
        <row r="246">
          <cell r="F246" t="str">
            <v>Kabelis AXMK 4x240</v>
          </cell>
        </row>
        <row r="247">
          <cell r="F247" t="str">
            <v xml:space="preserve">               Vara kabeļi ar PVC izolāciju</v>
          </cell>
        </row>
        <row r="248">
          <cell r="F248" t="str">
            <v>MMJ (PPJ) 2x1.5</v>
          </cell>
        </row>
        <row r="249">
          <cell r="F249" t="str">
            <v>MMJ (PPJ) 3x1.5</v>
          </cell>
        </row>
        <row r="250">
          <cell r="F250" t="str">
            <v>MMJ (PPJ) 4x1.5</v>
          </cell>
        </row>
        <row r="251">
          <cell r="F251" t="str">
            <v>MMJ (PPJ) 5x1.5</v>
          </cell>
        </row>
        <row r="252">
          <cell r="F252" t="str">
            <v>MMJ (PPJ) 2x2.5</v>
          </cell>
        </row>
        <row r="253">
          <cell r="F253" t="str">
            <v>MMJ (PPJ) 3x2.5</v>
          </cell>
        </row>
        <row r="254">
          <cell r="F254" t="str">
            <v>MMJ (PPJ) 4x2.5</v>
          </cell>
        </row>
        <row r="255">
          <cell r="F255" t="str">
            <v>MMJ (PPJ) 5x2.5</v>
          </cell>
        </row>
        <row r="256">
          <cell r="F256" t="str">
            <v>MMJ (PPJ) 3x4</v>
          </cell>
        </row>
        <row r="257">
          <cell r="F257" t="str">
            <v>MMJ (PPJ) 4x4</v>
          </cell>
        </row>
        <row r="258">
          <cell r="F258" t="str">
            <v>MMJ (PPJ) 5x4</v>
          </cell>
        </row>
        <row r="259">
          <cell r="F259" t="str">
            <v>MMJ (PPJ) 3x6</v>
          </cell>
        </row>
        <row r="260">
          <cell r="F260" t="str">
            <v>MMJ (PPJ) 4x6</v>
          </cell>
        </row>
        <row r="261">
          <cell r="F261" t="str">
            <v>MMJ (PPJ) 5x6</v>
          </cell>
        </row>
        <row r="262">
          <cell r="F262" t="str">
            <v>MMJ (PPJ) 4x10</v>
          </cell>
        </row>
        <row r="263">
          <cell r="F263" t="str">
            <v>MMJ (PPJ) 5x10</v>
          </cell>
        </row>
        <row r="264">
          <cell r="F264" t="str">
            <v>MMJ (PPJ) 4x16</v>
          </cell>
        </row>
        <row r="265">
          <cell r="F265" t="str">
            <v>MMJ (PPJ) 5x16</v>
          </cell>
        </row>
        <row r="266">
          <cell r="F266" t="str">
            <v>MMJ (PPJ) 4x25</v>
          </cell>
        </row>
        <row r="267">
          <cell r="F267" t="str">
            <v>MMJ (PPJ) 5x25</v>
          </cell>
        </row>
        <row r="268">
          <cell r="F268" t="str">
            <v xml:space="preserve">               Vara kabeļi ar gumijas izolāciju</v>
          </cell>
        </row>
        <row r="269">
          <cell r="F269" t="str">
            <v>Kabelis H05 RR-F 2x0.75</v>
          </cell>
        </row>
        <row r="270">
          <cell r="F270" t="str">
            <v>Kabelis H05 RR-F 2x1.0</v>
          </cell>
        </row>
        <row r="271">
          <cell r="F271" t="str">
            <v>Kabelis H05 RR-F 2x1.5</v>
          </cell>
        </row>
        <row r="272">
          <cell r="F272" t="str">
            <v>Kabelis H05 RR-F 2x2.5</v>
          </cell>
        </row>
        <row r="273">
          <cell r="F273" t="str">
            <v>Kabelis H05 RR-F 3x0.75</v>
          </cell>
        </row>
        <row r="274">
          <cell r="F274" t="str">
            <v>Kabelis H05 RR-F 3x1.0</v>
          </cell>
        </row>
        <row r="275">
          <cell r="F275" t="str">
            <v>Kabelis H05 RR-F 3x1.5</v>
          </cell>
        </row>
        <row r="276">
          <cell r="F276" t="str">
            <v>Kabelis H05 RR-F 3x2.5</v>
          </cell>
        </row>
        <row r="277">
          <cell r="F277" t="str">
            <v>Kabelis H05 RR-F 4x0.75</v>
          </cell>
        </row>
        <row r="278">
          <cell r="F278" t="str">
            <v>Kabelis H05 RR-F 4x1.0</v>
          </cell>
        </row>
        <row r="279">
          <cell r="F279" t="str">
            <v xml:space="preserve">               Pašnesošie vītie alumīnija kabeļi ar PE izolāciju</v>
          </cell>
        </row>
        <row r="280">
          <cell r="F280" t="str">
            <v>AMKA 1kV 1x16+25</v>
          </cell>
        </row>
        <row r="281">
          <cell r="F281" t="str">
            <v>AMKA 1kV 3x16+25</v>
          </cell>
        </row>
        <row r="282">
          <cell r="F282" t="str">
            <v>AMKA 1kV 3x25+35</v>
          </cell>
        </row>
        <row r="283">
          <cell r="F283" t="str">
            <v>AMKA 1kV 3x35+50</v>
          </cell>
        </row>
        <row r="284">
          <cell r="F284" t="str">
            <v>AMKA 1kV 3x50+70</v>
          </cell>
        </row>
        <row r="285">
          <cell r="F285" t="str">
            <v>AMKA 1kV 3x70+95</v>
          </cell>
        </row>
        <row r="286">
          <cell r="F286" t="str">
            <v>AMKA 1kV 3x120+95</v>
          </cell>
        </row>
        <row r="290">
          <cell r="F290" t="str">
            <v>Aizsargcaurule Evocab Flex Ø40</v>
          </cell>
        </row>
        <row r="291">
          <cell r="F291" t="str">
            <v>Aizsargcaurule Evocab Flex Ø50</v>
          </cell>
        </row>
        <row r="292">
          <cell r="F292" t="str">
            <v>Aizsargcaurule Evocab Flex Ø63</v>
          </cell>
        </row>
        <row r="293">
          <cell r="F293" t="str">
            <v>Aizsargcaurule Evocab Flex Ø75</v>
          </cell>
        </row>
        <row r="294">
          <cell r="F294" t="str">
            <v>Aizsargcaurule Evocab Flex Ø90</v>
          </cell>
        </row>
        <row r="295">
          <cell r="F295" t="str">
            <v>Aizsargcaurule Evocab Flex Ø110</v>
          </cell>
        </row>
        <row r="296">
          <cell r="F296" t="str">
            <v>Aizsargcaurule Evocab Flex Ø125</v>
          </cell>
        </row>
        <row r="297">
          <cell r="F297" t="str">
            <v>Aizsargcaurule Evocab Flex Ø160</v>
          </cell>
        </row>
        <row r="298">
          <cell r="F298" t="str">
            <v>Dalītā kabeļu aizsargcaurule AROT ∅=75</v>
          </cell>
        </row>
        <row r="299">
          <cell r="F299" t="str">
            <v>Aizsargcaurule Evocab Split Ø100</v>
          </cell>
        </row>
        <row r="300">
          <cell r="F300" t="str">
            <v>Aizsargcaurule Evocab Split Ø141</v>
          </cell>
        </row>
        <row r="301">
          <cell r="F301" t="str">
            <v>Brīdinājuma lenta ''Kabelis''</v>
          </cell>
        </row>
        <row r="302">
          <cell r="F302" t="str">
            <v>Kabeļu galu apdare 150mm2</v>
          </cell>
        </row>
        <row r="303">
          <cell r="F303" t="str">
            <v>Kabeļu galu apdare 70mm2</v>
          </cell>
        </row>
        <row r="304">
          <cell r="F304" t="str">
            <v>Kabeļu savienojuma uzmavas 150mm2</v>
          </cell>
        </row>
        <row r="305">
          <cell r="F305" t="str">
            <v>Sadalne UAKS-2-01-23-3/(16-32)</v>
          </cell>
        </row>
        <row r="306">
          <cell r="F306" t="str">
            <v>Sadalne UKS-3</v>
          </cell>
        </row>
        <row r="307">
          <cell r="F307" t="str">
            <v>Sadalne UAKS-2-3/(16-63)</v>
          </cell>
        </row>
        <row r="308">
          <cell r="F308" t="str">
            <v>Sadalne KS-4A</v>
          </cell>
        </row>
        <row r="309">
          <cell r="F309" t="str">
            <v>Sadalne Ā-(N)-DUS-I-(P)-34</v>
          </cell>
        </row>
        <row r="310">
          <cell r="F310" t="str">
            <v>Sadalnes pamats BP-2</v>
          </cell>
        </row>
        <row r="311">
          <cell r="F311" t="str">
            <v>Automātslēdzis 3C16A</v>
          </cell>
        </row>
        <row r="312">
          <cell r="F312" t="str">
            <v>Automātslēdzis 3C20A</v>
          </cell>
        </row>
        <row r="313">
          <cell r="F313" t="str">
            <v>Automātslēdzis 3C25A</v>
          </cell>
        </row>
        <row r="314">
          <cell r="F314" t="str">
            <v>Automātslēdzis 3C32A</v>
          </cell>
        </row>
        <row r="315">
          <cell r="F315" t="str">
            <v>Automātslēdzis 3C40A</v>
          </cell>
        </row>
        <row r="316">
          <cell r="F316" t="str">
            <v>Drošinātājs NH-2 125A</v>
          </cell>
        </row>
        <row r="317">
          <cell r="F317" t="str">
            <v>Drošinātājs NH-2 100A</v>
          </cell>
        </row>
        <row r="318">
          <cell r="F318" t="str">
            <v>Drošinātājs NH-2 80A</v>
          </cell>
        </row>
        <row r="319">
          <cell r="F319" t="str">
            <v>Drošinātājs NH-00 35A</v>
          </cell>
        </row>
        <row r="320">
          <cell r="F320" t="str">
            <v>Naži NH-00</v>
          </cell>
        </row>
        <row r="321">
          <cell r="F321" t="str">
            <v xml:space="preserve">Naži NH-2 </v>
          </cell>
        </row>
        <row r="322">
          <cell r="F322" t="str">
            <v>0,4kV pāsrieguma novadītājs</v>
          </cell>
        </row>
        <row r="323">
          <cell r="F323" t="str">
            <v>Spaile KG43 ar konvertiem SP-16</v>
          </cell>
        </row>
        <row r="324">
          <cell r="F324" t="str">
            <v>Spaile SL4,25 ar konvertiem SP-15</v>
          </cell>
        </row>
        <row r="325">
          <cell r="F325" t="str">
            <v>Kabeļa aizsardzība pa balstu ar stiprinājumiem</v>
          </cell>
        </row>
        <row r="326">
          <cell r="F326" t="str">
            <v>Atkārtotā zemējuma komplekts (h=2,5)</v>
          </cell>
        </row>
        <row r="327">
          <cell r="F327" t="str">
            <v>Smilts</v>
          </cell>
        </row>
        <row r="328">
          <cell r="F328" t="str">
            <v>Koka Balsts h=12m</v>
          </cell>
        </row>
        <row r="329">
          <cell r="F329" t="str">
            <v>Bultskrūve</v>
          </cell>
        </row>
        <row r="330">
          <cell r="F330" t="str">
            <v xml:space="preserve">Enkurs </v>
          </cell>
        </row>
        <row r="331">
          <cell r="F331" t="str">
            <v>Enkura stienis</v>
          </cell>
        </row>
        <row r="332">
          <cell r="F332" t="str">
            <v>0,4kV izolātors</v>
          </cell>
        </row>
        <row r="333">
          <cell r="F333" t="str">
            <v>Kāsis</v>
          </cell>
        </row>
        <row r="334">
          <cell r="F334" t="str">
            <v>Balsta cepure</v>
          </cell>
        </row>
        <row r="335">
          <cell r="F335" t="str">
            <v>Vads AT35</v>
          </cell>
        </row>
        <row r="336">
          <cell r="F336" t="str">
            <v xml:space="preserve">Blokslēdzis SZ-152 </v>
          </cell>
        </row>
        <row r="337">
          <cell r="F337" t="str">
            <v>AMKA 3x50+70</v>
          </cell>
        </row>
        <row r="338">
          <cell r="F338" t="str">
            <v>Drošinātājs NH-00, 40A</v>
          </cell>
        </row>
        <row r="339">
          <cell r="F339" t="str">
            <v>Spaile SL4,25 ar konvertiem SP-15</v>
          </cell>
        </row>
        <row r="340">
          <cell r="F340" t="str">
            <v>Kabelis AXMK 4x16</v>
          </cell>
        </row>
        <row r="341">
          <cell r="F341" t="str">
            <v>Brīdinājuma lenta ''Kabelis''</v>
          </cell>
        </row>
        <row r="342">
          <cell r="F342" t="str">
            <v>Kabeļu galu apdare 16mm2</v>
          </cell>
        </row>
        <row r="343">
          <cell r="F343" t="str">
            <v>Kabeļu savienojuma uzmavas 16mm2</v>
          </cell>
        </row>
        <row r="344">
          <cell r="F344" t="str">
            <v>Hermētiskās nozarkārbas</v>
          </cell>
        </row>
        <row r="345">
          <cell r="F345" t="str">
            <v>Kabeļu aizsardzība pa sienu ar stiprinājumiem</v>
          </cell>
        </row>
        <row r="349">
          <cell r="F349" t="str">
            <v>Ārējie vājstrāvas tīkli</v>
          </cell>
        </row>
        <row r="350">
          <cell r="F350" t="str">
            <v>Sakaru kabeļu līnijas</v>
          </cell>
        </row>
        <row r="351">
          <cell r="F351" t="str">
            <v>Sakaru kabaļa līnijas izbūve</v>
          </cell>
        </row>
        <row r="352">
          <cell r="F352" t="str">
            <v>Kabeļu kanalizācija</v>
          </cell>
        </row>
        <row r="358">
          <cell r="F358" t="str">
            <v>Sakaru optiskā kabaļa līnijas izbūve</v>
          </cell>
        </row>
        <row r="359">
          <cell r="F359" t="str">
            <v>Optisko kabeļu sadales panelis (ODF)</v>
          </cell>
        </row>
        <row r="360">
          <cell r="F360" t="str">
            <v>Optiskais kabelis (24dzīslu) bez konektoriem</v>
          </cell>
        </row>
        <row r="363">
          <cell r="F363" t="str">
            <v>Sakaru kabeļu līniju kanalizācija</v>
          </cell>
        </row>
        <row r="365">
          <cell r="F365" t="str">
            <v>Sakaru kabeļu gaisvadu līnijas</v>
          </cell>
        </row>
        <row r="369">
          <cell r="F369" t="str">
            <v>Ārējie siltumtīkli</v>
          </cell>
        </row>
        <row r="373">
          <cell r="F373" t="str">
            <v>Ārējie gāzes tīkli</v>
          </cell>
        </row>
        <row r="374">
          <cell r="F374" t="str">
            <v>Gāzes ventiļa "peldoša" tipa kape 40t</v>
          </cell>
        </row>
        <row r="377">
          <cell r="F377" t="str">
            <v>Naftas produktu tīkli</v>
          </cell>
        </row>
        <row r="378">
          <cell r="F378" t="str">
            <v>Ārējais ūdensvads un kanalizācija</v>
          </cell>
        </row>
        <row r="379">
          <cell r="F379" t="str">
            <v>Brīdinājuma lenta</v>
          </cell>
        </row>
        <row r="380">
          <cell r="F380" t="str">
            <v>Caurules un veidgabali</v>
          </cell>
        </row>
        <row r="381">
          <cell r="F381" t="str">
            <v>PVC caurule ar uzmavu 110x3,2 T8</v>
          </cell>
        </row>
        <row r="382">
          <cell r="F382" t="str">
            <v>PVC caurule ar uzmavu 160x4,7 T8</v>
          </cell>
        </row>
        <row r="383">
          <cell r="F383" t="str">
            <v>PVC caurule ar uzmavu 200x5,9 T8</v>
          </cell>
        </row>
        <row r="384">
          <cell r="F384" t="str">
            <v>PVC caurule ar uzmavu 250x7,3 T8</v>
          </cell>
        </row>
        <row r="385">
          <cell r="F385" t="str">
            <v>PVC caurule ar uzmavu 315x9,2 T8</v>
          </cell>
        </row>
        <row r="386">
          <cell r="F386" t="str">
            <v>PVC caurule ar uzmavu 400x11,7 T8</v>
          </cell>
        </row>
        <row r="387">
          <cell r="F387" t="str">
            <v>PVC kanalizācijas aizsarguzmava Dn 110</v>
          </cell>
        </row>
        <row r="388">
          <cell r="F388" t="str">
            <v>PVC kanalizācijas aizsarguzmava Dn 160</v>
          </cell>
        </row>
        <row r="389">
          <cell r="F389" t="str">
            <v>PVC kanalizācijas aizsarguzmava Dn 200</v>
          </cell>
        </row>
        <row r="390">
          <cell r="F390" t="str">
            <v>PVC kanalizācijas dubultuzmava Dn 110</v>
          </cell>
        </row>
        <row r="391">
          <cell r="F391" t="str">
            <v>PVC kanalizācijas dubultuzmava Dn 160</v>
          </cell>
        </row>
        <row r="392">
          <cell r="F392" t="str">
            <v>PVC kanalizācijas dubultuzmava Dn 250</v>
          </cell>
        </row>
        <row r="393">
          <cell r="F393" t="str">
            <v>PVC kanalizācijas dubultuzmava Dn 315</v>
          </cell>
        </row>
        <row r="394">
          <cell r="F394" t="str">
            <v>PVC kanalizācijas līkums Dn 110 15gr</v>
          </cell>
        </row>
        <row r="395">
          <cell r="F395" t="str">
            <v>PVC kanalizācijas līkums Dn 110 30gr</v>
          </cell>
        </row>
        <row r="396">
          <cell r="F396" t="str">
            <v>PVC kanalizācijas līkums Dn 110 45gr</v>
          </cell>
        </row>
        <row r="397">
          <cell r="F397" t="str">
            <v>PVC kanalizācijas līkums Dn 110 67gr</v>
          </cell>
        </row>
        <row r="398">
          <cell r="F398" t="str">
            <v>PVC kanalizācijas līkums Dn 110 90gr</v>
          </cell>
        </row>
        <row r="399">
          <cell r="F399" t="str">
            <v>PVC kanalizācijas līkums Dn 160 15gr</v>
          </cell>
        </row>
        <row r="400">
          <cell r="F400" t="str">
            <v>PVC kanalizācijas līkums Dn 160 30gr</v>
          </cell>
        </row>
        <row r="401">
          <cell r="F401" t="str">
            <v>PVC kanalizācijas līkums Dn 160 45gr</v>
          </cell>
        </row>
        <row r="402">
          <cell r="F402" t="str">
            <v>PVC kanalizācijas līkums Dn 160 67gr</v>
          </cell>
        </row>
        <row r="403">
          <cell r="F403" t="str">
            <v>PVC kanalizācijas līkums Dn 160 90gr</v>
          </cell>
        </row>
        <row r="404">
          <cell r="F404" t="str">
            <v>PVC kanalizācijas līkums Dn 200 15gr</v>
          </cell>
        </row>
        <row r="405">
          <cell r="F405" t="str">
            <v>PVC kanalizācijas līkums Dn 200 30gr</v>
          </cell>
        </row>
        <row r="406">
          <cell r="F406" t="str">
            <v>PVC kanalizācijas līkums Dn 200 45gr</v>
          </cell>
        </row>
        <row r="407">
          <cell r="F407" t="str">
            <v>PVC kanalizācijas līkums Dn 200 67gr</v>
          </cell>
        </row>
        <row r="408">
          <cell r="F408" t="str">
            <v>PVC kanalizācijas līkums Dn 200 90gr</v>
          </cell>
        </row>
        <row r="409">
          <cell r="F409" t="str">
            <v>PVC kanalizācijas līkums Dn 250 45gr</v>
          </cell>
        </row>
        <row r="410">
          <cell r="F410" t="str">
            <v>PVC kanalizācijas līkums Dn 250 90gr</v>
          </cell>
        </row>
        <row r="411">
          <cell r="F411" t="str">
            <v>PVC kanalizācijas līkums Dn 315 45gr</v>
          </cell>
        </row>
        <row r="412">
          <cell r="F412" t="str">
            <v>PVC kanalizācijas pretvārsts Dn 110</v>
          </cell>
        </row>
        <row r="413">
          <cell r="F413" t="str">
            <v>PVC kanalizācijas pretvārsts Dn 160</v>
          </cell>
        </row>
        <row r="414">
          <cell r="F414" t="str">
            <v>PVC kanalizācijas remontuzmava Dn 110</v>
          </cell>
        </row>
        <row r="415">
          <cell r="F415" t="str">
            <v>PVC kanalizācijas remontuzmava Dn 160</v>
          </cell>
        </row>
        <row r="416">
          <cell r="F416" t="str">
            <v>PVC kanalizācijas remontuzmava Dn 250</v>
          </cell>
        </row>
        <row r="417">
          <cell r="F417" t="str">
            <v>PVC kanalizācijas remontuzmava Dn 315</v>
          </cell>
        </row>
        <row r="418">
          <cell r="F418" t="str">
            <v>PVC kanalizācijas revizija Dn 110</v>
          </cell>
        </row>
        <row r="419">
          <cell r="F419" t="str">
            <v xml:space="preserve">PVC kanalizācijas revizija Dn 160 </v>
          </cell>
        </row>
        <row r="420">
          <cell r="F420" t="str">
            <v xml:space="preserve">PVC kanalizācijas revizija Dn 200 </v>
          </cell>
        </row>
        <row r="421">
          <cell r="F421" t="str">
            <v>PVC kanalizācijas revizija Dn 250</v>
          </cell>
        </row>
        <row r="422">
          <cell r="F422" t="str">
            <v>PVC kanalizācijas T-gab Dn 110/110 45gr</v>
          </cell>
        </row>
        <row r="423">
          <cell r="F423" t="str">
            <v>PVC kanalizācijas T-gab Dn 110/110 90gr</v>
          </cell>
        </row>
        <row r="424">
          <cell r="F424" t="str">
            <v>PVC kanalizācijas T-gab DN 160/110 45gr</v>
          </cell>
        </row>
        <row r="425">
          <cell r="F425" t="str">
            <v>PVC kanalizācijas T-gab DN 160/110 90gr</v>
          </cell>
        </row>
        <row r="426">
          <cell r="F426" t="str">
            <v>PVC kanalizācijas T-gab Dn 160/160 45gr</v>
          </cell>
        </row>
        <row r="427">
          <cell r="F427" t="str">
            <v>PVC kanalizācijas T-gab Dn 160/160 90gr</v>
          </cell>
        </row>
        <row r="428">
          <cell r="F428" t="str">
            <v>PVC kanalizācijas T-gab Dn 200/110 45gr</v>
          </cell>
        </row>
        <row r="429">
          <cell r="F429" t="str">
            <v>PVC kanalizācijas T-gab Dn 200/110 90gr</v>
          </cell>
        </row>
        <row r="430">
          <cell r="F430" t="str">
            <v>PVC kanalizācijas T-gab Dn 200/160 45gr</v>
          </cell>
        </row>
        <row r="431">
          <cell r="F431" t="str">
            <v>PVC kanalizācijas T-gab Dn 200/160 90gr</v>
          </cell>
        </row>
        <row r="432">
          <cell r="F432" t="str">
            <v>PVC kanalizācijas T-gab Dn 200/200 45gr</v>
          </cell>
        </row>
        <row r="433">
          <cell r="F433" t="str">
            <v>PVC kanalizācijas T-gab Dn 200/200 90gr</v>
          </cell>
        </row>
        <row r="434">
          <cell r="F434" t="str">
            <v>PVC kanalizācijas T-gab Dn 250/160 45gr</v>
          </cell>
        </row>
        <row r="435">
          <cell r="F435" t="str">
            <v>PVC kanalizācijas T-gab Dn 250/160 90gr</v>
          </cell>
        </row>
        <row r="436">
          <cell r="F436" t="str">
            <v>PVC kanalizācijas T-gab Dn 250/200 45gr</v>
          </cell>
        </row>
        <row r="437">
          <cell r="F437" t="str">
            <v>PVC kanalizācijas T-gab Dn 250/200 90gr</v>
          </cell>
        </row>
        <row r="438">
          <cell r="F438" t="str">
            <v>PVC kanalizācijas T-gab Dn 250/250 45gr</v>
          </cell>
        </row>
        <row r="439">
          <cell r="F439" t="str">
            <v>PVC kanalizācijas T-gab Dn 250/250 90gr</v>
          </cell>
        </row>
        <row r="440">
          <cell r="F440" t="str">
            <v>PVC kanalizācijas T-gab Dn 315/160 45gr</v>
          </cell>
        </row>
        <row r="441">
          <cell r="F441" t="str">
            <v>PVC kanalizācijas T-gab Dn 315/160 90gr</v>
          </cell>
        </row>
        <row r="442">
          <cell r="F442" t="str">
            <v>PVC kanalizācijas T-gab Dn 315/200 45gr</v>
          </cell>
        </row>
        <row r="443">
          <cell r="F443" t="str">
            <v>PVC kanalizācijas T-gab Dn 315/200 90gr</v>
          </cell>
        </row>
        <row r="444">
          <cell r="F444" t="str">
            <v>PVC kanalizācijas T-gab Dn 315/250 45gr</v>
          </cell>
        </row>
        <row r="445">
          <cell r="F445" t="str">
            <v>PVC kanalizācijas T-gab Dn 315/250 90gr</v>
          </cell>
        </row>
        <row r="446">
          <cell r="F446" t="str">
            <v>PVC kanalizācijas T-gab Dn 315/315 45gr</v>
          </cell>
        </row>
        <row r="447">
          <cell r="F447" t="str">
            <v>PVC kanalizācijas T-gab Dn 315/315 90gr</v>
          </cell>
        </row>
        <row r="448">
          <cell r="F448" t="str">
            <v>PVC pāreja Dn 160/110</v>
          </cell>
        </row>
        <row r="449">
          <cell r="F449" t="str">
            <v>PVC pāreja Dn 200/160</v>
          </cell>
        </row>
        <row r="450">
          <cell r="F450" t="str">
            <v>PVC pāreja Dn 250/200</v>
          </cell>
        </row>
        <row r="451">
          <cell r="F451" t="str">
            <v>PVC pāreja Dn 315/200</v>
          </cell>
        </row>
        <row r="452">
          <cell r="F452" t="str">
            <v>PVC pāreja no uzmavas uz betona vai keramikas cauruli Dn 110/160</v>
          </cell>
        </row>
        <row r="453">
          <cell r="F453" t="str">
            <v>PVC pāreja no uzmavas uz betona vai keramikas cauruli Dn 160/224</v>
          </cell>
        </row>
        <row r="454">
          <cell r="F454" t="str">
            <v>PVC pāreja no uzmavas uz betona vai keramikas cauruli Dn 200/300</v>
          </cell>
        </row>
        <row r="455">
          <cell r="F455" t="str">
            <v>PVC pāreja no uzmavas uz betona vai keramikas cauruli Dn 250/354</v>
          </cell>
        </row>
        <row r="456">
          <cell r="F456" t="str">
            <v>PVC pāreja no uzmavas uz betona vai keramikas cauruli Dn 315/416</v>
          </cell>
        </row>
        <row r="457">
          <cell r="F457" t="str">
            <v>PVC termouzmava uz ķeta cauruli 110/126</v>
          </cell>
        </row>
        <row r="458">
          <cell r="F458" t="str">
            <v>PVC termouzmava uz ķeta cauruli 160/180</v>
          </cell>
        </row>
        <row r="459">
          <cell r="F459" t="str">
            <v>PVC termouzmava uz ķeta cauruli 200/265</v>
          </cell>
        </row>
        <row r="460">
          <cell r="F460" t="str">
            <v>PVC uzmavas noslēgtapa Dn 110</v>
          </cell>
        </row>
        <row r="461">
          <cell r="F461" t="str">
            <v>PVC uzmavas noslēgtapa Dn 160</v>
          </cell>
        </row>
        <row r="462">
          <cell r="F462" t="str">
            <v>PVC uzmavas noslēgtapa Dn 200</v>
          </cell>
        </row>
        <row r="463">
          <cell r="F463" t="str">
            <v>PVC uzmavas noslēgtapa Dn 250</v>
          </cell>
        </row>
        <row r="464">
          <cell r="F464" t="str">
            <v>PVC uzmavas noslēgtapa Dn 315</v>
          </cell>
        </row>
        <row r="465">
          <cell r="F465" t="str">
            <v>PP Caurules ar uzmavu dubultsienu (EN13476, Ieguldes klase T8) (Uponor Duplex) Dn 160/142</v>
          </cell>
        </row>
        <row r="466">
          <cell r="F466" t="str">
            <v>PP Caurules ar uzmavu dubultsienu (EN13476, Ieguldes klase T8) (Uponor Duplex) Dn 200/174</v>
          </cell>
        </row>
        <row r="467">
          <cell r="F467" t="str">
            <v>PP Caurules ar uzmavu dubultsienu (EN13476, Ieguldes klase T8) (Uponor Duplex) Dn 250/216</v>
          </cell>
        </row>
        <row r="468">
          <cell r="F468" t="str">
            <v>PP Caurules ar uzmavu dubultsienu (EN13476, Ieguldes klase T8) (Uponor Duplex) Dn 315/277</v>
          </cell>
        </row>
        <row r="469">
          <cell r="F469" t="str">
            <v>PP Caurules ar uzmavu dubultsienu (EN13476, Ieguldes klase T8) (Uponor Duplex) Dn 400/351</v>
          </cell>
        </row>
        <row r="470">
          <cell r="F470" t="str">
            <v>PP Caurules ar uzmavu monolītsienu (EN13476, Ieguldes klase T8) (Uponor Ultra Rib 2) Dn 200</v>
          </cell>
        </row>
        <row r="471">
          <cell r="F471" t="str">
            <v>PP Caurules ar uzmavu monolītsienu (EN13476, Ieguldes klase T8) (Uponor Ultra Rib 2) Dn 250</v>
          </cell>
        </row>
        <row r="472">
          <cell r="F472" t="str">
            <v>PP Caurules ar uzmavu monolītsienu (EN13476, Ieguldes klase T8) (Uponor Ultra Rib 2) Dn 315</v>
          </cell>
        </row>
        <row r="473">
          <cell r="F473" t="str">
            <v>PP Caurules ar uzmavu monolītsienu (EN13476, Ieguldes klase T8) (Uponor Ultra Rib 2) Dn 450</v>
          </cell>
        </row>
        <row r="474">
          <cell r="F474" t="str">
            <v>PP Caurules ar uzmavu monolītsienu (EN13476, Ieguldes klase T8) (Uponor Ultra Rib 2) Dn 560</v>
          </cell>
        </row>
        <row r="475">
          <cell r="F475" t="str">
            <v>Iemūrējamais blīvēšanas elements 140mm</v>
          </cell>
        </row>
        <row r="476">
          <cell r="F476" t="str">
            <v>Iemūrējamais blīvēšanas elements 175mm</v>
          </cell>
        </row>
        <row r="477">
          <cell r="F477" t="str">
            <v>Iemūrējamais blīvēšanas elements 200mm</v>
          </cell>
        </row>
        <row r="478">
          <cell r="F478" t="str">
            <v>PVC remontuzmava D110mm spiedvadam WAVIN</v>
          </cell>
        </row>
        <row r="479">
          <cell r="F479" t="str">
            <v>PVC remontuzmava D63 spiedvadam WAVIN</v>
          </cell>
        </row>
        <row r="480">
          <cell r="F480" t="str">
            <v>PVC remontuzmava D90mm spiedvadam WAVIN</v>
          </cell>
        </row>
        <row r="481">
          <cell r="F481" t="str">
            <v>Akas grodi un lūkas</v>
          </cell>
        </row>
        <row r="482">
          <cell r="F482" t="str">
            <v>Betona grods Ø1m, h=1m</v>
          </cell>
        </row>
        <row r="483">
          <cell r="F483" t="str">
            <v>Betona grods Ø1m, h=0.60m</v>
          </cell>
        </row>
        <row r="484">
          <cell r="F484" t="str">
            <v>Betona grods Ø1m, h=0.50m</v>
          </cell>
        </row>
        <row r="485">
          <cell r="F485" t="str">
            <v>Betona grods Ø1m, h=0.30m</v>
          </cell>
        </row>
        <row r="486">
          <cell r="F486" t="str">
            <v>Betona grods Ø1.5m, h=1m</v>
          </cell>
        </row>
        <row r="487">
          <cell r="F487" t="str">
            <v>Betona grods Ø1.5m, h=0.75m</v>
          </cell>
        </row>
        <row r="488">
          <cell r="F488" t="str">
            <v>Betona grods Ø1.5m, h=0.50m</v>
          </cell>
        </row>
        <row r="489">
          <cell r="F489" t="str">
            <v>Betona grods Ø1.5m, h=0.25m</v>
          </cell>
        </row>
        <row r="490">
          <cell r="F490" t="str">
            <v>Betona grods AG Ø2m, h=1m</v>
          </cell>
        </row>
        <row r="491">
          <cell r="F491" t="str">
            <v>Betona grods AG Ø2m, h=0.75m</v>
          </cell>
        </row>
        <row r="492">
          <cell r="F492" t="str">
            <v>Betona grods AG Ø2m, h=0.50m</v>
          </cell>
        </row>
        <row r="493">
          <cell r="F493" t="str">
            <v>Betona grods AG Ø1m, h=1m</v>
          </cell>
        </row>
        <row r="494">
          <cell r="F494" t="str">
            <v>Betona grods AG Ø1m, h=0.60m</v>
          </cell>
        </row>
        <row r="495">
          <cell r="F495" t="str">
            <v>Betona grods AG Ø1m, h=0.50m</v>
          </cell>
        </row>
        <row r="496">
          <cell r="F496" t="str">
            <v>Betona grods AG Ø1m, h=0.30m</v>
          </cell>
        </row>
        <row r="497">
          <cell r="F497" t="str">
            <v>Betona grods AG Ø1.5m, h=1m</v>
          </cell>
        </row>
        <row r="498">
          <cell r="F498" t="str">
            <v>Betona grods AG Ø1.5m, h=0.75m</v>
          </cell>
        </row>
        <row r="499">
          <cell r="F499" t="str">
            <v>Betona grods AG Ø1.5m, h=0.50m</v>
          </cell>
        </row>
        <row r="500">
          <cell r="F500" t="str">
            <v>Betona grods AG Ø1.5m, h=0.25m</v>
          </cell>
        </row>
        <row r="501">
          <cell r="F501" t="str">
            <v>Betona grods AG Ø2m, h=1m</v>
          </cell>
        </row>
        <row r="502">
          <cell r="F502" t="str">
            <v>Betona grods AG Ø2m, h=0.75m</v>
          </cell>
        </row>
        <row r="503">
          <cell r="F503" t="str">
            <v>Betona grods AG Ø2m, h=0.50m</v>
          </cell>
        </row>
        <row r="504">
          <cell r="F504" t="str">
            <v>Betona grods ar dibenu AGD Ø1m, h=1m</v>
          </cell>
        </row>
        <row r="505">
          <cell r="F505" t="str">
            <v>Betona grods ar dibenu AGD Ø1m, h=0.60m</v>
          </cell>
        </row>
        <row r="506">
          <cell r="F506" t="str">
            <v>Betona grods ar dibenu AGD Ø1.5m, h=1m</v>
          </cell>
        </row>
        <row r="507">
          <cell r="F507" t="str">
            <v>Betona grods ar dibenu AGD Ø2m, h=1m</v>
          </cell>
        </row>
        <row r="508">
          <cell r="F508" t="str">
            <v>Betona grods AGK (konus) Ø1m/0.625m, h=0.60m</v>
          </cell>
        </row>
        <row r="509">
          <cell r="F509" t="str">
            <v>Betona grods AGK (konus) Ø1m/0.7m, h=0.60m</v>
          </cell>
        </row>
        <row r="510">
          <cell r="F510" t="str">
            <v>Betona grodu pamats KCD-10 (h=100mm)</v>
          </cell>
        </row>
        <row r="511">
          <cell r="F511" t="str">
            <v>Betona grodu pamats KCD-15 (h=120mm)</v>
          </cell>
        </row>
        <row r="512">
          <cell r="F512" t="str">
            <v>Betona grodu pamats KCD-20 (h=120mm)</v>
          </cell>
        </row>
        <row r="513">
          <cell r="F513" t="str">
            <v>Betona grodu vāks AGP-10 (h=100mm)</v>
          </cell>
        </row>
        <row r="514">
          <cell r="F514" t="str">
            <v>Betona grodu vāks AGP-15 (h=100mm)</v>
          </cell>
        </row>
        <row r="515">
          <cell r="F515" t="str">
            <v>Betona grodu vāks AGP-20 (h=120mm)</v>
          </cell>
        </row>
        <row r="516">
          <cell r="F516" t="str">
            <v>Betona grodu vāks Ø1,2m</v>
          </cell>
        </row>
        <row r="517">
          <cell r="F517" t="str">
            <v>Betona grodu vāks Ø1,7m</v>
          </cell>
        </row>
        <row r="518">
          <cell r="F518" t="str">
            <v>Betona grodu vāks Ø2,3m</v>
          </cell>
        </row>
        <row r="519">
          <cell r="F519" t="str">
            <v>Betona grodu vāks Ø1m bez atveres lūkai</v>
          </cell>
        </row>
        <row r="520">
          <cell r="F520" t="str">
            <v>Betona grodu vāks Ø1,4m bez atveres lūkai</v>
          </cell>
        </row>
        <row r="521">
          <cell r="F521" t="str">
            <v>Betona grodu vāks Ø1,2m bez atveres lūkai</v>
          </cell>
        </row>
        <row r="522">
          <cell r="F522" t="str">
            <v>Betona grodu vāks Ø1,7m bez atveres lūkai</v>
          </cell>
        </row>
        <row r="523">
          <cell r="F523" t="str">
            <v>Betona grodu vāks Ø2.2m bez atveres lūkai</v>
          </cell>
        </row>
        <row r="524">
          <cell r="F524" t="str">
            <v>Izlīdzināšanas gredzens</v>
          </cell>
        </row>
        <row r="525">
          <cell r="F525" t="str">
            <v>Izlīdzināšanas gredzens (Ø0.625m, h=100mm)</v>
          </cell>
        </row>
        <row r="526">
          <cell r="F526" t="str">
            <v>Izlīdzināšanas gredzens (Ø0.625m, h=80mm)</v>
          </cell>
        </row>
        <row r="527">
          <cell r="F527" t="str">
            <v>Izlīdzināšanas gredzens (Ø0.625m, h=60mm)</v>
          </cell>
        </row>
        <row r="528">
          <cell r="F528" t="str">
            <v>Izlīdzināšanas gredzens (Ø0.7m, h=100mm)</v>
          </cell>
        </row>
        <row r="529">
          <cell r="F529" t="str">
            <v>Izlīdzināšanas gredzens (Ø0.7m, h=80mm)</v>
          </cell>
        </row>
        <row r="530">
          <cell r="F530" t="str">
            <v>Izlīdzināšanas gredzens (Ø0.7m, h=60mm)</v>
          </cell>
        </row>
        <row r="531">
          <cell r="F531" t="str">
            <v>Saliekamo dzelzsbetona aku montāžas komplekts - grodu blīvgumijas, aizsarguzmavas cauruļu iebetonēšanai, hidroizolācija</v>
          </cell>
        </row>
        <row r="532">
          <cell r="F532" t="str">
            <v>Aka no saliekamiem dz/b elementiem DN 1000mm un iestrādātiem gumijas blīvgredzeniem, komplektā ietverti kāpšļi un dubultu hidroizolāciju, aku dz/b konstrukcija atbilstoši LVS EN 206-1 prasībām, lietojamā betona klase  C25, ūdens caurlaidības marka W10, salizturība F200, ķīmiskā noturība pret hlorīdu iedarbību. Dziļums no 2,00m līdz 3,00m.</v>
          </cell>
        </row>
        <row r="533">
          <cell r="F533" t="str">
            <v>Aka no saliekamiem dz/b elementiem DN 1500mm un iestrādātiem gumijas blīvgredzeniem, komplektā ietverti kāpšļi un dubultu hidroizolāciju, aku dz/b konstrukcija atbilstoši LVS EN 206-1 prasībām, lietojamā betona klase  C25, ūdens caurlaidības marka W10, salizturība F200, ķīmiskā noturība pret hlorīdu iedarbību. Dziļums līdz 2,50m.</v>
          </cell>
        </row>
        <row r="534">
          <cell r="F534" t="str">
            <v>"Peldošā" A15 ķeta lūka Ø400mm, atbilstoši LVS EN 124 prasībām</v>
          </cell>
        </row>
        <row r="535">
          <cell r="F535" t="str">
            <v>"Peldošā" A15 ķeta lūka Ø600mm, atbilstoši LVS EN 124 prasībām</v>
          </cell>
        </row>
        <row r="536">
          <cell r="F536" t="str">
            <v>"Peldošā" A15 ķeta lūka Ø700mm, atbilstoši LVS EN 124 prasībām</v>
          </cell>
        </row>
        <row r="537">
          <cell r="F537" t="str">
            <v>"Nepeldošā" A15 ķeta lūka Ø400mm, atbilstoši LVS EN 124 prasībām</v>
          </cell>
        </row>
        <row r="538">
          <cell r="F538" t="str">
            <v>"Nepeldošā" A15 ķeta lūka Ø600mm, atbilstoši LVS EN 124 prasībām</v>
          </cell>
        </row>
        <row r="539">
          <cell r="F539" t="str">
            <v>"Nepeldošā" A15 ķeta lūka Ø700mm, atbilstoši LVS EN 124 prasībām</v>
          </cell>
        </row>
        <row r="540">
          <cell r="F540" t="str">
            <v>"Peldošā" B125 ķeta lūka Ø400mm, atbilstoši LVS EN 124 prasībām</v>
          </cell>
        </row>
        <row r="541">
          <cell r="F541" t="str">
            <v>"Peldošā" B125 ķeta lūka Ø600mm, atbilstoši LVS EN 124 prasībām</v>
          </cell>
        </row>
        <row r="542">
          <cell r="F542" t="str">
            <v>"Peldošā" B125 ķeta lūka Ø700mm, atbilstoši LVS EN 124 prasībām</v>
          </cell>
        </row>
        <row r="543">
          <cell r="F543" t="str">
            <v>"Peldošā" B125 ķeta lūka Ø700mm, atbilstoši LVS EN 124 prasībām, ar enģi un blīvgumiju</v>
          </cell>
        </row>
        <row r="544">
          <cell r="F544" t="str">
            <v>"Nepeldošā" B125 ķeta lūka Ø400mm, atbilstoši LVS EN 124 prasībām</v>
          </cell>
        </row>
        <row r="545">
          <cell r="F545" t="str">
            <v>"Nepeldošā" B125 ķeta lūka Ø600mm, atbilstoši LVS EN 124 prasībām</v>
          </cell>
        </row>
        <row r="546">
          <cell r="F546" t="str">
            <v>"Nepeldošā" B125 ķeta lūka Ø700mm, atbilstoši LVS EN 124 prasībām</v>
          </cell>
        </row>
        <row r="547">
          <cell r="F547" t="str">
            <v>"Nepeldošā" B125 ķeta lūka Ø700mm, atbilstoši LVS EN 124 prasībām, ar enģi un blīvgumiju</v>
          </cell>
        </row>
        <row r="548">
          <cell r="F548" t="str">
            <v>"Peldošā" C250 ķeta lūka Ø400mm, atbilstoši LVS EN 124 prasībām</v>
          </cell>
        </row>
        <row r="549">
          <cell r="F549" t="str">
            <v>"Peldošā" C250 ķeta lūka Ø600mm, atbilstoši LVS EN 124 prasībām</v>
          </cell>
        </row>
        <row r="550">
          <cell r="F550" t="str">
            <v>"Peldošā" C250 ķeta lūka Ø700mm, atbilstoši LVS EN 124 prasībām</v>
          </cell>
        </row>
        <row r="551">
          <cell r="F551" t="str">
            <v>"Peldošā" C250 ķeta lūka Ø700mm, atbilstoši LVS EN 124 prasībām, ar enģi un blīvgumiju</v>
          </cell>
        </row>
        <row r="552">
          <cell r="F552" t="str">
            <v>"Nepeldošā" C250 ķeta lūka Ø400mm, atbilstoši LVS EN 124 prasībām</v>
          </cell>
        </row>
        <row r="553">
          <cell r="F553" t="str">
            <v>"Nepeldošā" C250 ķeta lūka Ø600mm, atbilstoši LVS EN 124 prasībām</v>
          </cell>
        </row>
        <row r="554">
          <cell r="F554" t="str">
            <v>"Nepeldošā" C250 ķeta lūka Ø700mm, atbilstoši LVS EN 124 prasībām</v>
          </cell>
        </row>
        <row r="555">
          <cell r="F555" t="str">
            <v>"Nepeldošā" C250 ķeta lūka Ø700mm, atbilstoši LVS EN 124 prasībām, ar enģi un blīvgumiju</v>
          </cell>
        </row>
        <row r="556">
          <cell r="F556" t="str">
            <v>"Peldošā" D400 ķeta lūka Ø400mm, atbilstoši LVS EN 124 prasībām</v>
          </cell>
        </row>
        <row r="557">
          <cell r="F557" t="str">
            <v>"Peldošā" D400 ķeta lūka Ø600mm, atbilstoši LVS EN 124 prasībām</v>
          </cell>
        </row>
        <row r="558">
          <cell r="F558" t="str">
            <v>"Peldošā" D400 ķeta lūka Ø700mm, atbilstoši LVS EN 124 prasībām</v>
          </cell>
        </row>
        <row r="559">
          <cell r="F559" t="str">
            <v>"Peldošā" D400 ķeta lūka Ø700mm, atbilstoši LVS EN 124 prasībām, ar enģi un blīvgumiju</v>
          </cell>
        </row>
        <row r="560">
          <cell r="F560" t="str">
            <v>"Nepeldošā" D400 ķeta lūka Ø400mm, atbilstoši LVS EN 124 prasībām</v>
          </cell>
        </row>
        <row r="561">
          <cell r="F561" t="str">
            <v>"Nepeldošā" D400 ķeta lūka Ø600mm, atbilstoši LVS EN 124 prasībām</v>
          </cell>
        </row>
        <row r="562">
          <cell r="F562" t="str">
            <v>"Nepeldošā" D400 ķeta lūka Ø700mm, atbilstoši LVS EN 124 prasībām</v>
          </cell>
        </row>
        <row r="563">
          <cell r="F563" t="str">
            <v>"Nepeldošā" D400 ķeta lūka Ø800mm, atbilstoši LVS EN 124 prasībām</v>
          </cell>
        </row>
        <row r="564">
          <cell r="F564" t="str">
            <v>"Nepeldošā" D400 ķeta lūka Ø800mm, atbilstoši LVS EN 124 prasībām, ar enģi un blīvgumiju</v>
          </cell>
        </row>
        <row r="565">
          <cell r="F565" t="str">
            <v>"Peldošā" E600 ķeta lūka Ø700mm, atbilstoši LVS EN 124 prasībām (brauktuvēm ar satiksmes intensitātei AADTj, pievestā ≥3.5 tūkst.)</v>
          </cell>
        </row>
        <row r="566">
          <cell r="F566" t="str">
            <v>"Peldošā" F900 ķeta lūka Ø700mm, atbilstoši LVS EN 124 prasībām (brauktuvēm ar satiksmes intensitātei AADTj, pievestā ≥3.5 tūkst.)</v>
          </cell>
        </row>
        <row r="567">
          <cell r="F567" t="str">
            <v>Teleskopisko caurule Ø315</v>
          </cell>
        </row>
        <row r="568">
          <cell r="F568" t="str">
            <v>Nerūsējošā tērauda siets 20x20x2.5mm</v>
          </cell>
        </row>
        <row r="569">
          <cell r="F569" t="str">
            <v>Siltumizolācija TENAPORS EXTRA EPS 150</v>
          </cell>
        </row>
        <row r="570">
          <cell r="F570" t="str">
            <v>Individuāli izgatavojams koka vāks ar Zn skārda apsūvumu 1x1m</v>
          </cell>
        </row>
        <row r="572">
          <cell r="F572" t="str">
            <v>Ūdensvads</v>
          </cell>
        </row>
        <row r="573">
          <cell r="F573" t="str">
            <v>Caurules un veidgabali</v>
          </cell>
        </row>
        <row r="574">
          <cell r="F574" t="str">
            <v>Kompresijas uzmava d63x63</v>
          </cell>
        </row>
        <row r="575">
          <cell r="F575" t="str">
            <v>Polietilēna caurule PN10 63x3,8</v>
          </cell>
        </row>
        <row r="578">
          <cell r="F578" t="str">
            <v>Akas</v>
          </cell>
        </row>
        <row r="580">
          <cell r="F580" t="str">
            <v>Cits ūdensapgādes aprīkojums</v>
          </cell>
        </row>
        <row r="582">
          <cell r="F582" t="str">
            <v>Sadzīves kanalizācija</v>
          </cell>
        </row>
        <row r="583">
          <cell r="F583" t="str">
            <v>Caurules un veidgabali</v>
          </cell>
        </row>
        <row r="585">
          <cell r="F585" t="str">
            <v>Akas</v>
          </cell>
        </row>
        <row r="587">
          <cell r="F587" t="str">
            <v>Cits sadzīves kanalizācijas aprīkojums</v>
          </cell>
        </row>
        <row r="589">
          <cell r="F589" t="str">
            <v xml:space="preserve">Lietus ūdens kanalizācija </v>
          </cell>
        </row>
        <row r="590">
          <cell r="F590" t="str">
            <v>Caurules un veidgabali</v>
          </cell>
        </row>
        <row r="592">
          <cell r="F592" t="str">
            <v>Akas un gūlijas</v>
          </cell>
        </row>
        <row r="593">
          <cell r="F593" t="str">
            <v>Aka no saliekamiem dz/b elementiem DN 1000mm un iestrādātiem gumijas blīvgredzeniem, komplektā ietverti kāpšļi un dubultu hidroizolāciju, aku dz/b konstrukcija atbilstoši LVS EN 206-1 prasībām, lietojamā betona klase  C25, ūdens caurlaidības marka W10, salizturība F200, ķīmiskā noturība pret hlorīdu iedarbību. Dziļums no 2,00m līdz 3,00m.</v>
          </cell>
        </row>
        <row r="594">
          <cell r="F594" t="str">
            <v>Aka no saliekamiem dz/b elementiem DN 1500mm un iestrādātiem gumijas blīvgredzeniem, komplektā ietverti kāpšļi un dubultu hidroizolāciju, aku dz/b konstrukcija atbilstoši LVS EN 206-1 prasībām, lietojamā betona klase  C25, ūdens caurlaidības marka W10, salizturība F200, ķīmiskā noturība pret hlorīdu iedarbību. Dziļums līdz 2,50m.</v>
          </cell>
        </row>
        <row r="595">
          <cell r="F595" t="str">
            <v>Plastmasas gūlija ar nosēddaļu un "četrstūra" ķeta rāmi, Ø400mm h=1.20m</v>
          </cell>
        </row>
        <row r="596">
          <cell r="F596" t="str">
            <v>Plastmasas gūlija ar nosēddaļu čuguna rāmi un resti, diam. 400mm līdz 2.5m</v>
          </cell>
        </row>
        <row r="597">
          <cell r="F597" t="str">
            <v>Virsūdeņu uztvērējs (gūlija) DN 400 ar 0.7m nosēddaļu H=līdz 2m (pēc ražotāja komplektācijas: komplektā ar korpusu, teleskopisko un augstuma regulēšanas cauruli, blīvgredzenu, manžeti teleskopiskajai caurulei, ķeta rāmi un restu vāku)</v>
          </cell>
        </row>
        <row r="598">
          <cell r="F598" t="str">
            <v>Virsūdeņu uztvērējs (gūlija) DN 400 ar 0.7m nosēddaļu H=no 2 līdz 3m (pēc ražotāja komplektācijas: komplektā ar korpusu, teleskopisko un augstuma regulēšanas cauruli, blīvgredzenu, manžeti teleskopiskajai caurulei, ķeta rāmi un restu vāku)</v>
          </cell>
        </row>
        <row r="599">
          <cell r="F599" t="str">
            <v>Plastmasas skataka ar šahtu Ø400, teleskopisko cauruli Ø315 un 40 tn čuguna rāmi un vāku</v>
          </cell>
        </row>
        <row r="600">
          <cell r="F600" t="str">
            <v>Polimērbetona gūlija ar čuguna rāmi un nosegrežģi ar sifonu un plastmasas duļķu uztvērēju ar DN100 (ACO gūlija ar Pointlock noslēgu - Pas.Nr.10500)</v>
          </cell>
        </row>
        <row r="601">
          <cell r="F601" t="str">
            <v>Drenāža</v>
          </cell>
        </row>
        <row r="602">
          <cell r="F602" t="str">
            <v>Drenāžas redukcija 92x58</v>
          </cell>
        </row>
        <row r="603">
          <cell r="F603" t="str">
            <v>Drenāžas redukcija 128x92</v>
          </cell>
        </row>
        <row r="604">
          <cell r="F604" t="str">
            <v>Drenāžas redukcija 160x128</v>
          </cell>
        </row>
        <row r="605">
          <cell r="F605" t="str">
            <v>Drenāžas T-gabals 58x58</v>
          </cell>
        </row>
        <row r="606">
          <cell r="F606" t="str">
            <v>Drenāžas T-gabals 92x92</v>
          </cell>
        </row>
        <row r="607">
          <cell r="F607" t="str">
            <v>Drenāžas T-gabals 128x128</v>
          </cell>
        </row>
        <row r="608">
          <cell r="F608" t="str">
            <v>Drenāžas T-gabals 128x92 redukcijas</v>
          </cell>
        </row>
        <row r="609">
          <cell r="F609" t="str">
            <v>Drenāžas T-gabals 160x160</v>
          </cell>
        </row>
        <row r="610">
          <cell r="F610" t="str">
            <v>Drenāžas līkums 92x92 90gr</v>
          </cell>
        </row>
        <row r="611">
          <cell r="F611" t="str">
            <v>Drenāžas līkums 128x128 90gr</v>
          </cell>
        </row>
        <row r="612">
          <cell r="F612" t="str">
            <v>Drenāžas noslēgtapa Dn58</v>
          </cell>
        </row>
        <row r="613">
          <cell r="F613" t="str">
            <v>Drenāžas noslēgtapa Dn92</v>
          </cell>
        </row>
        <row r="614">
          <cell r="F614" t="str">
            <v>Drenāžas noslēgtapa Dn128</v>
          </cell>
        </row>
        <row r="615">
          <cell r="F615" t="str">
            <v>Drenāžas noslēgtapa Dn160</v>
          </cell>
        </row>
        <row r="616">
          <cell r="F616" t="str">
            <v>PVC drenāžas caurule 58/50 ar ģeotekstila filtru (rullī 50m)</v>
          </cell>
        </row>
        <row r="617">
          <cell r="F617" t="str">
            <v>PVC drenāžas caurule 75/65 ar ģeotekstila filtru (rullī 50m)</v>
          </cell>
        </row>
        <row r="618">
          <cell r="F618" t="str">
            <v>PVC drenāžas caurule 92/80 ar ģeotekstila filtru (rullī 50m)</v>
          </cell>
        </row>
        <row r="619">
          <cell r="F619" t="str">
            <v>PVC drenāžas caurule 126/113 ar ģeotekstila filtru (rullī 10m)</v>
          </cell>
        </row>
        <row r="620">
          <cell r="F620" t="str">
            <v>PVC drenāžas caurule 126/113 ar ģeotekstila filtru (rullī 50m)</v>
          </cell>
        </row>
        <row r="621">
          <cell r="F621" t="str">
            <v>PVC drenāžas caurule 160/145 ar ģeotekstila filtru (rullī 50m)</v>
          </cell>
        </row>
        <row r="622">
          <cell r="F622" t="str">
            <v>Pāreja uz gludsienu cauruli Dn 92/110</v>
          </cell>
        </row>
        <row r="623">
          <cell r="F623" t="str">
            <v>Pāreja uz gludsienu cauruli Dn 128/110</v>
          </cell>
        </row>
        <row r="624">
          <cell r="F624" t="str">
            <v>Pāreja uz gludsienu cauruli Dn 92/110 WAVIN</v>
          </cell>
        </row>
        <row r="625">
          <cell r="F625" t="str">
            <v>Pāreja uz gludsienu cauruli Dn 128/110 WAVIN</v>
          </cell>
        </row>
        <row r="626">
          <cell r="F626" t="str">
            <v>PVC drenāžas caurule 58/50 bez filtra (rullī 50m)</v>
          </cell>
        </row>
        <row r="627">
          <cell r="F627" t="str">
            <v>PVC drenāžas caurule 74/65 bez filtra (rullī 50m)</v>
          </cell>
        </row>
        <row r="628">
          <cell r="F628" t="str">
            <v>PVC drenāžas caurule 92/80 bez filtra (rullī 50m) ZILA</v>
          </cell>
        </row>
        <row r="629">
          <cell r="F629" t="str">
            <v>PVC drenāžas caurule 92/80 bez filtra (rullī 60m) BALTA</v>
          </cell>
        </row>
        <row r="630">
          <cell r="F630" t="str">
            <v>PVC drenāžas caurule 128/113 bez filtra (rullī 50m)</v>
          </cell>
        </row>
        <row r="631">
          <cell r="F631" t="str">
            <v>PVC drenāžas caurule 160/145 bez filtra (rullī 50m)</v>
          </cell>
        </row>
        <row r="632">
          <cell r="F632" t="str">
            <v>PVC dren.caur. 58/50 ar kokosa filtru (rullī 50m)</v>
          </cell>
        </row>
        <row r="633">
          <cell r="F633" t="str">
            <v>PVC dren.caur. 58/50 ar kokosa filtru (rullī 150m)</v>
          </cell>
        </row>
        <row r="634">
          <cell r="F634" t="str">
            <v>PVC dren.caur. 92/80 ar kokosa filtru (rullī 75m)</v>
          </cell>
        </row>
        <row r="635">
          <cell r="F635" t="str">
            <v>PVC dren.caur. 92/80 ar kokosa filtru (rullī 25m)</v>
          </cell>
        </row>
        <row r="636">
          <cell r="F636" t="str">
            <v>PVC dren.caur.128/113 ar kokosa filtru (rullī 50m)</v>
          </cell>
        </row>
        <row r="637">
          <cell r="F637" t="str">
            <v>PVC dren.caur.160/145 ar kokosa filtru (rullī 25m)</v>
          </cell>
        </row>
        <row r="638">
          <cell r="F638" t="str">
            <v>PVC dren.caur.128/113 ar kokosa filtru (rullī 10m)</v>
          </cell>
        </row>
        <row r="639">
          <cell r="F639" t="str">
            <v>Drenāžas dubultuzmava Dn58</v>
          </cell>
        </row>
        <row r="640">
          <cell r="F640" t="str">
            <v>Drenāžas dubultuzmava Dn74</v>
          </cell>
        </row>
        <row r="641">
          <cell r="F641" t="str">
            <v>Drenāžas dubultuzmava Dn92</v>
          </cell>
        </row>
        <row r="642">
          <cell r="F642" t="str">
            <v>Drenāžas dubultuzmava Dn128</v>
          </cell>
        </row>
        <row r="643">
          <cell r="F643" t="str">
            <v>Drenāžas dubultuzmava Dn160</v>
          </cell>
        </row>
        <row r="644">
          <cell r="F644" t="str">
            <v>380 º perforētas HDPE caurules ar ģeotekstila filtru Ø200mm</v>
          </cell>
        </row>
        <row r="645">
          <cell r="F645" t="str">
            <v>380 º perforētas HDPE caurules ar ģeotekstila filtru Ø250mm</v>
          </cell>
        </row>
        <row r="646">
          <cell r="F646" t="str">
            <v>380 º perforētas HDPE caurules ar ģeotekstila filtru Ø300mm</v>
          </cell>
        </row>
        <row r="647">
          <cell r="F647" t="str">
            <v>380 º perforētas HDPE caurules ar ģeotekstila filtru Ø400mm</v>
          </cell>
        </row>
        <row r="648">
          <cell r="F648" t="str">
            <v>380 º perforētas HDPE caurules ar ģeotekstila filtru Ø500mm</v>
          </cell>
        </row>
        <row r="651">
          <cell r="F651" t="str">
            <v>Līnijveida drenāža</v>
          </cell>
        </row>
        <row r="652">
          <cell r="F652" t="str">
            <v>ACO Multiline V100 kanāla korpuss (TIPS 1,2,3,4,5 ar čuguna malu)</v>
          </cell>
        </row>
        <row r="653">
          <cell r="F653" t="str">
            <v>ACO Multiline V150 kanāla korpuss</v>
          </cell>
        </row>
        <row r="654">
          <cell r="F654" t="str">
            <v>ACO Multiline smilšķērājs V100 (augstums 45cm) uz DN 100 ar divdaļīgu PVC sifonu</v>
          </cell>
        </row>
        <row r="655">
          <cell r="F655" t="str">
            <v>ACO Multiline smilšķērājs V100 (augstums 60cm) uz DN 100 ar divdaļīgu PVC sifonu</v>
          </cell>
        </row>
        <row r="656">
          <cell r="F656" t="str">
            <v>ACO Multiline smilšķērājs V100 (augstums 45cm) uz DN 150 ar divdaļīgu PVC sifonu</v>
          </cell>
        </row>
        <row r="657">
          <cell r="F657" t="str">
            <v>ACO Multiline smilšķērājs V100 (augstums 60cm) uz DN 150 ar divdaļīgu PVC sifonu</v>
          </cell>
        </row>
        <row r="658">
          <cell r="F658" t="str">
            <v>ACO Multiline smilšķērājs V150 uz DN 150</v>
          </cell>
        </row>
        <row r="659">
          <cell r="F659" t="str">
            <v>ACO Multiline smilšķērājs V150 uz DN 200</v>
          </cell>
        </row>
        <row r="660">
          <cell r="F660" t="str">
            <v>ACO Multiline V100 gala noslēgs</v>
          </cell>
        </row>
        <row r="661">
          <cell r="F661" t="str">
            <v>ACO Multiline V150 gala noslēgs</v>
          </cell>
        </row>
        <row r="662">
          <cell r="F662" t="str">
            <v>Čuguna Spraišļrežģis SW 12mm (slodzes klase C250)</v>
          </cell>
        </row>
        <row r="663">
          <cell r="F663" t="str">
            <v>Čuguna Spraišļrežģis SW 12mm (slodzes klase D400)</v>
          </cell>
        </row>
        <row r="665">
          <cell r="F665" t="str">
            <v>Cits LK aprīkojums</v>
          </cell>
        </row>
        <row r="668">
          <cell r="F668" t="str">
            <v>Dažādi darbi</v>
          </cell>
        </row>
        <row r="669">
          <cell r="F669" t="str">
            <v>Baseini un to aprīkojumi</v>
          </cell>
        </row>
        <row r="670">
          <cell r="F670" t="str">
            <v>Vides aizsardzības projekti – komunālo atkritumu izgāztuves, attīrīšanas ietaišu un ūdens atdzelžošanas stacijas</v>
          </cell>
        </row>
        <row r="671">
          <cell r="F671" t="str">
            <v>Tehnoloģisko iekārtu montāža</v>
          </cell>
        </row>
        <row r="672">
          <cell r="F672" t="str">
            <v>Labiekārtošanas darbi</v>
          </cell>
        </row>
        <row r="673">
          <cell r="F673" t="str">
            <v>Vispārīgie labiekārtošanas darbi</v>
          </cell>
        </row>
        <row r="674">
          <cell r="F674" t="str">
            <v>Zālāja sēklas (izsējas norma 1 kg uz 50 m²)</v>
          </cell>
        </row>
        <row r="675">
          <cell r="F675" t="str">
            <v>Zālāja sēklas paredzētas sporta laukumiem (ganibu airene 50%, plavas skarene 50%. Daudzgadīgs. Izsējas norma 1 kg uz 30 m²)</v>
          </cell>
        </row>
        <row r="676">
          <cell r="F676" t="str">
            <v>Augu zeme h=10cm apsēta ar zāļu sēklām</v>
          </cell>
        </row>
        <row r="677">
          <cell r="F677" t="str">
            <v>Augu zeme h=15cm apsēta ar zāļu sēklām</v>
          </cell>
        </row>
        <row r="681">
          <cell r="F681" t="str">
            <v>Ielu, parku un sporta laukumu aprīkojums</v>
          </cell>
        </row>
        <row r="682">
          <cell r="F682" t="str">
            <v>Parki</v>
          </cell>
        </row>
        <row r="683">
          <cell r="F683" t="str">
            <v>Atkritumu tvertne</v>
          </cell>
        </row>
        <row r="684">
          <cell r="F684" t="str">
            <v>Metāla atkritumu urna (LIFE XXI PA679 vai analogs)</v>
          </cell>
        </row>
        <row r="685">
          <cell r="F685" t="str">
            <v>Cinkota statīvs līdz 5 velosipēdu novietošanai</v>
          </cell>
        </row>
        <row r="686">
          <cell r="F686" t="str">
            <v>Parka soliņi</v>
          </cell>
        </row>
        <row r="687">
          <cell r="F687" t="str">
            <v>Parka soliņi L=3m (AS "Krāsainie lējumi" ar kodu: 20204)</v>
          </cell>
        </row>
        <row r="688">
          <cell r="F688" t="str">
            <v>Parka soliņš L=1.8m (Neo Barcino - UM304 vai analogs)</v>
          </cell>
        </row>
        <row r="689">
          <cell r="F689" t="str">
            <v>Mizota impregnēta masīvkoka soliņš bez atzveltnes 400x3000xH400mm (Pinotex Ultra tonis 376 riekstkoks)</v>
          </cell>
        </row>
        <row r="690">
          <cell r="F690" t="str">
            <v>Koka tiltiņš</v>
          </cell>
        </row>
        <row r="691">
          <cell r="F691" t="str">
            <v>Nojume velosipēdu stāvvietām "Arch" tipa  SIA "Vt East"</v>
          </cell>
        </row>
        <row r="692">
          <cell r="F692" t="str">
            <v>Cinkota statīva līdz 5 velosipēdu novietošanai uzstādīšana</v>
          </cell>
        </row>
        <row r="693">
          <cell r="F693" t="str">
            <v>Velosipēdu novietošanai statīva pārvietošana (demontāža un uzstādīšana)</v>
          </cell>
        </row>
        <row r="694">
          <cell r="F694" t="str">
            <v>Atkritumu šķirošanas laukuma pārvietošana</v>
          </cell>
        </row>
        <row r="695">
          <cell r="F695" t="str">
            <v>Stiklšķiedras karogu masts h=6m ar iekšēju vinčas mehānismu</v>
          </cell>
        </row>
        <row r="697">
          <cell r="F697" t="str">
            <v>Sporta laukumi</v>
          </cell>
        </row>
        <row r="698">
          <cell r="F698" t="str">
            <v>Vingrošanas stacija</v>
          </cell>
        </row>
        <row r="699">
          <cell r="F699" t="str">
            <v>Pievilkšanās stienis</v>
          </cell>
        </row>
        <row r="700">
          <cell r="F700" t="str">
            <v>Basketbola grozs ar vairogu 1800mm x 1050mm, projekcija 1200mm, betonējams, standarta stīpa, tīkliņš (kvadrātveida profils 120x120x4mm, atbilst EN1271)</v>
          </cell>
        </row>
        <row r="701">
          <cell r="F701" t="str">
            <v>Futbola vārti (ar tīklu)</v>
          </cell>
        </row>
        <row r="702">
          <cell r="F702" t="str">
            <v>Volejbola laukuma aprīkojuma komplekts (volejbola tīkls, stabi, laukuma līnijas)</v>
          </cell>
        </row>
        <row r="703">
          <cell r="F703" t="str">
            <v>Tāllekšanas atspēriena dēlis (Polanik S-0294)</v>
          </cell>
        </row>
        <row r="704">
          <cell r="F704" t="str">
            <v>Balta poliuretāna krāsa līnijām (patēriņš 0.07l/m²)</v>
          </cell>
        </row>
        <row r="705">
          <cell r="F705" t="str">
            <v>Basketbola grozs ar stiklšķiedras vairogu 1800mm x 1050mm, projekcija 1500mm, betonējama kapsula, standarta stīpa, tīkliņš (kvadrātveida profils 120x120x4mm, atbilst EN1271)</v>
          </cell>
        </row>
        <row r="707">
          <cell r="F707" t="str">
            <v>Bērnu rotaļu laukumi</v>
          </cell>
        </row>
        <row r="708">
          <cell r="F708" t="str">
            <v>Slidkalniņš</v>
          </cell>
        </row>
        <row r="709">
          <cell r="F709" t="str">
            <v>Līdzsvara baļķis (5-12.g. bērniem)</v>
          </cell>
        </row>
        <row r="710">
          <cell r="F710" t="str">
            <v>Šūpoles ar divām šūpošanās vietām no kurām viena aprīkota ar zīdaiņu krēsliņu (2-5.g. bērniem)</v>
          </cell>
        </row>
        <row r="711">
          <cell r="F711" t="str">
            <v>Šūpoles ar divām šūpošanās vietām (5-12.g. bērniem)</v>
          </cell>
        </row>
        <row r="712">
          <cell r="F712" t="str">
            <v>Atsperšūpole (2-5.g. bērniem)</v>
          </cell>
        </row>
        <row r="713">
          <cell r="F713" t="str">
            <v>Smilšu kaste (2-5.g. bērniem)</v>
          </cell>
        </row>
        <row r="714">
          <cell r="F714" t="str">
            <v>Rotaļu komplekss (2-5.g. bērniem)</v>
          </cell>
        </row>
        <row r="716">
          <cell r="F716" t="str">
            <v>Apzaļumošana</v>
          </cell>
        </row>
        <row r="717">
          <cell r="F717" t="str">
            <v>Sagatavota augu zeme stādījumiem (pievesta)</v>
          </cell>
        </row>
        <row r="718">
          <cell r="F718" t="str">
            <v>Sagatavota augu zeme stādījumiem (sagatavota no atgūtās augu zemes)</v>
          </cell>
        </row>
        <row r="719">
          <cell r="F719" t="str">
            <v>Mēslojums esošās grunts ielabošanai</v>
          </cell>
        </row>
        <row r="720">
          <cell r="F720" t="str">
            <v>Augu zeme (pievesta)</v>
          </cell>
        </row>
        <row r="721">
          <cell r="F721" t="str">
            <v>Augu zeme (atgūta)</v>
          </cell>
        </row>
        <row r="722">
          <cell r="F722" t="str">
            <v>Skujkoku mizu mulča rožu stādījumiem (50l)</v>
          </cell>
        </row>
        <row r="723">
          <cell r="F723" t="str">
            <v>Priežu mizu mulča 20-40mm (50l)</v>
          </cell>
        </row>
        <row r="724">
          <cell r="F724" t="str">
            <v>Koka režģis 200x60cm (acs 20cm)</v>
          </cell>
        </row>
        <row r="725">
          <cell r="F725" t="str">
            <v>Vasaras puķes</v>
          </cell>
        </row>
        <row r="726">
          <cell r="F726" t="str">
            <v>Lauku kļava (Acer campestre H=200cm)</v>
          </cell>
        </row>
        <row r="727">
          <cell r="F727" t="str">
            <v>Ķīnas kadiķis (Juniperus chinensis 'Expansa Variegata')</v>
          </cell>
        </row>
        <row r="729">
          <cell r="F729" t="str">
            <v>Ziemcietes (Rozes)</v>
          </cell>
        </row>
        <row r="730">
          <cell r="F730" t="str">
            <v>Floribundrozes</v>
          </cell>
        </row>
        <row r="731">
          <cell r="F731" t="str">
            <v>Floribundroze "Golden Years"</v>
          </cell>
        </row>
        <row r="733">
          <cell r="F733" t="str">
            <v>Klājeniskās rozes</v>
          </cell>
        </row>
        <row r="735">
          <cell r="F735" t="str">
            <v>Krūmus rozes</v>
          </cell>
        </row>
        <row r="737">
          <cell r="F737" t="str">
            <v>Miniatūrrozes</v>
          </cell>
        </row>
        <row r="739">
          <cell r="F739" t="str">
            <v>Parka rozes</v>
          </cell>
        </row>
        <row r="741">
          <cell r="F741" t="str">
            <v>Tējhibrīdrozes</v>
          </cell>
        </row>
        <row r="743">
          <cell r="F743" t="str">
            <v>Vēsturiskās rozes</v>
          </cell>
        </row>
        <row r="745">
          <cell r="F745" t="str">
            <v>Vīteņrozes (stīgotājrozes)</v>
          </cell>
        </row>
        <row r="746">
          <cell r="F746" t="str">
            <v>Vīteņroze "Goldstern"</v>
          </cell>
        </row>
        <row r="747">
          <cell r="F747" t="str">
            <v>Vīteņroze. "New Down"</v>
          </cell>
        </row>
        <row r="749">
          <cell r="F749" t="str">
            <v>Ziemcietes (Pārējās)</v>
          </cell>
        </row>
        <row r="750">
          <cell r="F750" t="str">
            <v>Peonija Belij parus. Paeonia.</v>
          </cell>
        </row>
        <row r="751">
          <cell r="F751" t="str">
            <v>Esošā Peonija. Paeonia. (izrokot esošo augu un sadalot 4 vienādās daļās)</v>
          </cell>
        </row>
        <row r="753">
          <cell r="F753" t="str">
            <v>Augļu koki un ogulāji</v>
          </cell>
        </row>
        <row r="756">
          <cell r="F756" t="str">
            <v>Dekoratīvie kokaugi</v>
          </cell>
        </row>
        <row r="757">
          <cell r="F757" t="str">
            <v>Kalnu priede. Pinus mugo. (stāds 50-60cm)</v>
          </cell>
        </row>
        <row r="758">
          <cell r="F758" t="str">
            <v>Irbeņlapu fizokarps. Physocarpus opulifolius. (stāds 50-70cm)</v>
          </cell>
        </row>
        <row r="759">
          <cell r="F759" t="str">
            <v>Irbeņlapu fizokarps. Physocarpus opulifolius. (stāds 60-80cm)</v>
          </cell>
        </row>
        <row r="760">
          <cell r="F760" t="str">
            <v>Irbeņlapu fizokarps. Physocarpus opulifolius. (stāds 100-130cm)</v>
          </cell>
        </row>
        <row r="761">
          <cell r="F761" t="str">
            <v>Parastais ceriņš "Etna". Syringa vulgaris. (stāds 20-40cm)</v>
          </cell>
        </row>
        <row r="762">
          <cell r="F762" t="str">
            <v>Parastais ceriņš "Etna". Syringa vulgaris. (stāds 60-80cm)</v>
          </cell>
        </row>
        <row r="763">
          <cell r="F763" t="str">
            <v>Parastais kadiķis "Hibernica". Juniperus communis.</v>
          </cell>
        </row>
        <row r="765">
          <cell r="F765" t="str">
            <v>Koki</v>
          </cell>
        </row>
        <row r="766">
          <cell r="F766" t="str">
            <v>Parastā kļava. Acer platanoides. (stāds 170cm)</v>
          </cell>
        </row>
        <row r="770">
          <cell r="F770" t="str">
            <v>Žogi un vārtiņi</v>
          </cell>
        </row>
        <row r="771">
          <cell r="F771" t="str">
            <v>Žogi</v>
          </cell>
        </row>
        <row r="772">
          <cell r="F772" t="str">
            <v>Žoga stabu uzstādīšana</v>
          </cell>
        </row>
        <row r="773">
          <cell r="F773" t="str">
            <v>Žoga stabi BEKASPORT 4800x80x50x3mm (standarta zaļa RAL 6005 krāsa) ar cepurītēm</v>
          </cell>
        </row>
        <row r="774">
          <cell r="F774" t="str">
            <v>Žoga stabi 4800x80x60x4mm (cinkots no iekšpuses un ārpuses, pārklāts ar poliestera slāni, zaļa RAL 6005 krāsa) ar cepurītēm bez urbumiem</v>
          </cell>
        </row>
        <row r="775">
          <cell r="F775" t="str">
            <v>Individuāli izgatavojami žoga stabi 1500x40x60/1,3mm (cinkots no iekšpuses un ārpuses, pārklāts ar poliestera slāni, standarta RAL 6005 (zaļa) krāsa) ar stiprinājumu vietām un plastikāta cepurītēm</v>
          </cell>
        </row>
        <row r="777">
          <cell r="F777" t="str">
            <v>Žoga uzstādīšana</v>
          </cell>
        </row>
        <row r="778">
          <cell r="F778" t="str">
            <v>Žoga paneļi Nylofor® 2D (2500x1030mm) acs izmērs 200x50 ar fiksatoriem (standarta zaļa RAL 6005 krāsa)</v>
          </cell>
        </row>
        <row r="779">
          <cell r="F779" t="str">
            <v>Žoga paneļi Nylofor® 2D (2500x2030mm) acs izmērs 200x50 ar fiksatoriem (standarta zaļa RAL 6005 krāsa)</v>
          </cell>
        </row>
        <row r="780">
          <cell r="F780" t="str">
            <v>Žoga paneļi Nylofor® 2D Super (2500x1030mm) acs izmērs 200x50 ar fiksatoriem (standarta zaļa RAL 6005 krāsa)</v>
          </cell>
        </row>
        <row r="781">
          <cell r="F781" t="str">
            <v>Žoga paneļi Nylofor® 2D Super (2500x2030mm) acs izmērs 200x50 ar fiksatoriem (standarta zaļa RAL 6005 krāsa)</v>
          </cell>
        </row>
        <row r="782">
          <cell r="F782" t="str">
            <v>Žoga paneļi Nylofor® 2D Super (2500x2030mm) acs izmērs 200x100 ar fiksatoriem (standarta zaļa RAL 6005 krāsa)</v>
          </cell>
        </row>
        <row r="783">
          <cell r="F783" t="str">
            <v>Žoga paneļi Nylofor® Medium (2500x1030mm) acs izmērs 100x50 ar fiksatoriem (standarta zaļa RAL 6005 krāsa)</v>
          </cell>
        </row>
        <row r="784">
          <cell r="F784" t="str">
            <v>Žoga paneļi Nylofor® Medium (2500x2030mm) acs izmērs 100x50 ar fiksatoriem (standarta zaļa RAL 6005 krāsa)</v>
          </cell>
        </row>
        <row r="785">
          <cell r="F785" t="str">
            <v>Žoga paneļi Nylofor® 3D (2500x1030mm Ø5/5mm) acs izmērs 200x50 ar fiksatoriem (standarta zaļa RAL 6005 krāsa)</v>
          </cell>
        </row>
        <row r="786">
          <cell r="F786" t="str">
            <v>Žoga paneļi Nylofor® 3D (2500x2030mm Ø5/5mm) acs izmērs 200x50 ar fiksatoriem (standarta zaļa RAL 6005 krāsa)</v>
          </cell>
        </row>
        <row r="787">
          <cell r="F787" t="str">
            <v>Žoga paneļu Nylofor® 3D fiksatori</v>
          </cell>
        </row>
        <row r="788">
          <cell r="F788" t="str">
            <v>Impregnēti virpoti mieti taisniem galiem 100x3000</v>
          </cell>
        </row>
        <row r="789">
          <cell r="F789" t="str">
            <v>Impregnēti virpoti mieti fāzētiem galiem 100x3000</v>
          </cell>
        </row>
        <row r="790">
          <cell r="F790" t="str">
            <v>Vārti</v>
          </cell>
        </row>
        <row r="791">
          <cell r="F791" t="str">
            <v>Vienviru metāla vārtiņi 1000x2000mm ar Nylofor 3D žoga paneli un mehānisko atslēgu (zaļa RAL 6005 krāsa)</v>
          </cell>
        </row>
        <row r="792">
          <cell r="F792" t="str">
            <v>Divviru metāla iebraucamie vārti (Egidia 3D) 1700x3000mm ar Nylofor 3D žoga paneli (h=1,7m) un mehānisko atslēgu (zaļa RAL 6005 krāsa)</v>
          </cell>
        </row>
        <row r="793">
          <cell r="F793" t="str">
            <v>Divviru metāla iebraucamie vārti (Egidia 3D) 1700x3500mm ar Nylofor 3D žoga paneli (h=1,7m) un mehānisko atslēgu (zaļa RAL 6005 krāsa)</v>
          </cell>
        </row>
        <row r="794">
          <cell r="F794" t="str">
            <v>Divviru metāla iebraucamie vārti (Egidia 3D) 1700x4000mm ar Nylofor 3D žoga paneli (h=1,7m) un mehānisko atslēgu (zaļa RAL 6005 krāsa)</v>
          </cell>
        </row>
        <row r="796">
          <cell r="F796" t="str">
            <v>Speciālie darbi un būves</v>
          </cell>
        </row>
        <row r="797">
          <cell r="F797" t="str">
            <v>Spridzināšanas darbi</v>
          </cell>
        </row>
        <row r="798">
          <cell r="F798" t="str">
            <v>Tilti un caurtekas</v>
          </cell>
        </row>
        <row r="799">
          <cell r="F799" t="str">
            <v>Tilti</v>
          </cell>
        </row>
        <row r="800">
          <cell r="F800" t="str">
            <v>Esošā tilta un balstu demontāža</v>
          </cell>
        </row>
        <row r="801">
          <cell r="F801" t="str">
            <v>Būvbeders rakšana</v>
          </cell>
        </row>
        <row r="802">
          <cell r="F802" t="str">
            <v>Ģeotekstila ieklāšana caurtekas pamata nostiprināšanai/pastiprināšanai</v>
          </cell>
        </row>
        <row r="803">
          <cell r="F803" t="str">
            <v>Šķembu pamata izbūve, h = 0,50 m</v>
          </cell>
        </row>
        <row r="805">
          <cell r="F805" t="str">
            <v>Caurteku izbūve</v>
          </cell>
        </row>
        <row r="806">
          <cell r="F806" t="str">
            <v>Plastmasas T8 ieguldes klases caurteka Ø200mm</v>
          </cell>
        </row>
        <row r="807">
          <cell r="F807" t="str">
            <v>Plastmasas T8 ieguldes klases caurteka Ø250mm</v>
          </cell>
        </row>
        <row r="808">
          <cell r="F808" t="str">
            <v>Plastmasas T8 ieguldes klases caurteka Ø300mm</v>
          </cell>
        </row>
        <row r="809">
          <cell r="F809" t="str">
            <v>Plastmasas T8 ieguldes klases caurteka Ø400mm</v>
          </cell>
        </row>
        <row r="810">
          <cell r="F810" t="str">
            <v>Plastmasas T8 ieguldes klases caurteka Ø500mm</v>
          </cell>
        </row>
        <row r="811">
          <cell r="F811" t="str">
            <v>Plastmasas T8 ieguldes klases caurteka Ø600mm</v>
          </cell>
        </row>
        <row r="812">
          <cell r="F812" t="str">
            <v>Plastmasas T8 ieguldes klases caurteka Ø700mm</v>
          </cell>
        </row>
        <row r="813">
          <cell r="F813" t="str">
            <v>Plastmasas T8 ieguldes klases caurteka Ø800mm</v>
          </cell>
        </row>
        <row r="814">
          <cell r="F814" t="str">
            <v>Plastmasas T8 ieguldes klases caurteka Ø1000mm</v>
          </cell>
        </row>
        <row r="815">
          <cell r="F815" t="str">
            <v>HDPE T8 ieguldes klases caurteka Ø200mm (PECOR OPTIMA vai analoga)</v>
          </cell>
        </row>
        <row r="816">
          <cell r="F816" t="str">
            <v>HDPE T8 ieguldes klases caurteka Ø250mm (PECOR OPTIMA vai analoga)</v>
          </cell>
        </row>
        <row r="817">
          <cell r="F817" t="str">
            <v>HDPE T8 ieguldes klases caurteka Ø300mm (PECOR OPTIMA vai analoga)</v>
          </cell>
        </row>
        <row r="818">
          <cell r="F818" t="str">
            <v>HDPE T8 ieguldes klases caurteka Ø400mm (PECOR OPTIMA vai analoga)</v>
          </cell>
        </row>
        <row r="819">
          <cell r="F819" t="str">
            <v>HDPE T8 ieguldes klases caurteka Ø500mm (PECOR OPTIMA vai analoga)</v>
          </cell>
        </row>
        <row r="820">
          <cell r="F820" t="str">
            <v>HDPE T8 ieguldes klases caurteka Ø600mm (PECOR OPTIMA vai analoga)</v>
          </cell>
        </row>
        <row r="821">
          <cell r="F821" t="str">
            <v>HDPE T8 ieguldes klases caurteka Ø700mm (PECOR OPTIMA vai analoga)</v>
          </cell>
        </row>
        <row r="822">
          <cell r="F822" t="str">
            <v>HDPE T8 ieguldes klases caurteka Ø800mm (PECOR OPTIMA vai analoga)</v>
          </cell>
        </row>
        <row r="823">
          <cell r="F823" t="str">
            <v>HDPE T8 ieguldes klases caurteka Ø1000mm (PECOR OPTIMA vai analoga)</v>
          </cell>
        </row>
        <row r="824">
          <cell r="F824" t="str">
            <v>HDPE T8 ieguldes klases caurteka Ø2000mm (PECOR OPTIMA vai analoga)</v>
          </cell>
        </row>
        <row r="825">
          <cell r="F825" t="str">
            <v>HDPE T8 ieguldes klases caurteka Ø1200mm (UPOROL vai analoga)</v>
          </cell>
        </row>
        <row r="826">
          <cell r="F826" t="str">
            <v>HDPE T8 ieguldes klases caurteka Ø1300mm (UPOROL vai analoga)</v>
          </cell>
        </row>
        <row r="827">
          <cell r="F827" t="str">
            <v>HDPE T8 ieguldes klases caurteka Ø1400mm (UPOROL vai analoga)</v>
          </cell>
        </row>
        <row r="828">
          <cell r="F828" t="str">
            <v>HDPE T8 ieguldes klases caurteka Ø1600mm (UPOROL vai analoga)</v>
          </cell>
        </row>
        <row r="829">
          <cell r="F829" t="str">
            <v>HDPE T4 ieguldes klases caurteka Ø1200mm (UPOROL vai analoga)</v>
          </cell>
        </row>
        <row r="830">
          <cell r="F830" t="str">
            <v>HDPE T4 ieguldes klases caurteka Ø1300mm (UPOROL vai analoga)</v>
          </cell>
        </row>
        <row r="831">
          <cell r="F831" t="str">
            <v>HDPE T4 ieguldes klases caurteka Ø1400mm (UPOROL vai analoga)</v>
          </cell>
        </row>
        <row r="832">
          <cell r="F832" t="str">
            <v>HDPE T4 ieguldes klases caurteka Ø1600mm (UPOROL vai analoga)</v>
          </cell>
        </row>
        <row r="833">
          <cell r="F833" t="str">
            <v>HDPE T4 ieguldes klases caurteka Ø2000mm (UPOROL vai analoga)</v>
          </cell>
        </row>
        <row r="837">
          <cell r="F837" t="str">
            <v>CEĻI UN LAUKUMI</v>
          </cell>
        </row>
        <row r="838">
          <cell r="F838" t="str">
            <v>ZEMES KLĀTNE</v>
          </cell>
        </row>
        <row r="839">
          <cell r="F839" t="str">
            <v>Salizturīgs minerālmateriāls</v>
          </cell>
        </row>
        <row r="840">
          <cell r="F840" t="str">
            <v>Smilts</v>
          </cell>
        </row>
        <row r="841">
          <cell r="F841" t="str">
            <v>Smilšaina grunts</v>
          </cell>
        </row>
        <row r="842">
          <cell r="F842" t="str">
            <v>Neauztais ģeotekstils</v>
          </cell>
        </row>
        <row r="843">
          <cell r="F843" t="str">
            <v>Kokosa šķiedru preterozijas biopaklājs</v>
          </cell>
        </row>
        <row r="844">
          <cell r="F844" t="str">
            <v>Salmu - kokosa preterozijas biopaklājs</v>
          </cell>
        </row>
        <row r="847">
          <cell r="F847" t="str">
            <v>AR SAISTVIELĀM NESAISTĪTĀS KONSTRUKTĪVĀS KĀRTAS</v>
          </cell>
        </row>
        <row r="848">
          <cell r="F848" t="str">
            <v>Dabīgas grants maisījums</v>
          </cell>
        </row>
        <row r="849">
          <cell r="F849" t="str">
            <v>Dabīgas grants maisījums (atb. meža ceļu specif.)</v>
          </cell>
        </row>
        <row r="850">
          <cell r="F850" t="str">
            <v>Dolomīta šķembas fr.0/32</v>
          </cell>
        </row>
        <row r="851">
          <cell r="F851" t="str">
            <v>Dolomīta šķembas fr.0/45</v>
          </cell>
        </row>
        <row r="852">
          <cell r="F852" t="str">
            <v>Dolomīta šķembas fr.0/56</v>
          </cell>
        </row>
        <row r="853">
          <cell r="F853" t="str">
            <v>Dolomīta šķembas fr.0/63</v>
          </cell>
        </row>
        <row r="854">
          <cell r="F854" t="str">
            <v>Dolomīta šķembas fr.20/40</v>
          </cell>
        </row>
        <row r="855">
          <cell r="F855" t="str">
            <v>Dolomīta šķembas fr.40/70</v>
          </cell>
        </row>
        <row r="856">
          <cell r="F856" t="str">
            <v>Dolomīta šķembas fr.5/40</v>
          </cell>
        </row>
        <row r="857">
          <cell r="F857" t="str">
            <v>Grants šķembu maisījums (fr.0/32)</v>
          </cell>
        </row>
        <row r="858">
          <cell r="F858" t="str">
            <v>Grants šķembu maisījums (atgūtais) (fr.0/32)</v>
          </cell>
        </row>
        <row r="859">
          <cell r="F859" t="str">
            <v>Grants šķembu maisījums (fr.0/45)</v>
          </cell>
        </row>
        <row r="860">
          <cell r="F860" t="str">
            <v>Grants šķembu maisījums sajaukts ar augu zemi attiecībā 1:4 (fr.0/32)</v>
          </cell>
        </row>
        <row r="861">
          <cell r="F861" t="str">
            <v>Grants šķembu maisījums sajaukts ar augu zemi attiecībā 1:5 (fr.0/32)</v>
          </cell>
        </row>
        <row r="862">
          <cell r="F862" t="str">
            <v>Minerālmateriāla šķembu maisījums (fr.0/32)</v>
          </cell>
        </row>
        <row r="863">
          <cell r="F863" t="str">
            <v>Minerālmateriāla šķembu maisījums (fr.0/45)</v>
          </cell>
        </row>
        <row r="864">
          <cell r="F864" t="str">
            <v>Smilts (sijāta un mazgāta)</v>
          </cell>
        </row>
        <row r="865">
          <cell r="F865" t="str">
            <v>Smilts (k. filtr.=&gt;1 m/dnn)</v>
          </cell>
        </row>
        <row r="866">
          <cell r="F866" t="str">
            <v>Smilts (nesijāta)</v>
          </cell>
        </row>
        <row r="867">
          <cell r="F867" t="str">
            <v>Smilts, salturīgs minerālmateriāls</v>
          </cell>
        </row>
        <row r="868">
          <cell r="F868" t="str">
            <v>Smilts (vidēji rupja 0.063≤1%)</v>
          </cell>
        </row>
        <row r="869">
          <cell r="F869" t="str">
            <v>Smilts (neskalota)</v>
          </cell>
        </row>
        <row r="873">
          <cell r="F873" t="str">
            <v>Nomaļu uzpildīšana</v>
          </cell>
        </row>
        <row r="877">
          <cell r="F877" t="str">
            <v>Aukstā pārstrāde (reciklēšana)</v>
          </cell>
        </row>
        <row r="878">
          <cell r="F878" t="str">
            <v>Aukstai pārstrādei pievonojamās frakcionētās šķembas, fr.20/45mm</v>
          </cell>
        </row>
        <row r="879">
          <cell r="F879" t="str">
            <v xml:space="preserve">Aukstai pārstrādei pievonojamais cements </v>
          </cell>
        </row>
        <row r="880">
          <cell r="F880" t="str">
            <v>Reciklētā materiāla izlīdzināšana projektētās klātnes platumā</v>
          </cell>
        </row>
        <row r="881">
          <cell r="F881" t="str">
            <v>Ģeotekstils</v>
          </cell>
        </row>
        <row r="882">
          <cell r="F882" t="str">
            <v>ĢeoProma (DuPont TM) platums 200mm (50m² rullī)</v>
          </cell>
        </row>
        <row r="884">
          <cell r="F884" t="str">
            <v>Nesasitītu pamatu gruntēšana</v>
          </cell>
        </row>
        <row r="885">
          <cell r="F885" t="str">
            <v>Bitumena emulsija C50B3</v>
          </cell>
        </row>
        <row r="886">
          <cell r="F886" t="str">
            <v>Bitumena emulsija C60B4</v>
          </cell>
        </row>
        <row r="887">
          <cell r="F887" t="str">
            <v>Bitumena emulsija C65B3</v>
          </cell>
        </row>
        <row r="889">
          <cell r="F889" t="str">
            <v>AR SAISTVIELĀM SAISTĪTĀS KONSTRUKTĪVĀS KĀRTAS</v>
          </cell>
        </row>
        <row r="890">
          <cell r="F890" t="str">
            <v>Karstais asfaltbetons AC6surf</v>
          </cell>
        </row>
        <row r="891">
          <cell r="F891" t="str">
            <v>Karstais asfaltbetons AC8surf</v>
          </cell>
        </row>
        <row r="892">
          <cell r="F892" t="str">
            <v>Karstais asfaltbetons AC11surf</v>
          </cell>
        </row>
        <row r="893">
          <cell r="F893" t="str">
            <v>Karstais asfaltbetons AC16surf</v>
          </cell>
        </row>
        <row r="894">
          <cell r="F894" t="str">
            <v>Karstais asfaltbetons AC11base</v>
          </cell>
        </row>
        <row r="895">
          <cell r="F895" t="str">
            <v>Karstais asfaltbetons AC16base</v>
          </cell>
        </row>
        <row r="896">
          <cell r="F896" t="str">
            <v>Porasfalts PA11</v>
          </cell>
        </row>
        <row r="897">
          <cell r="F897" t="str">
            <v>Sintētiskais segums "Porplastic 2S" (h=6mm + 9mm) (sarkans)</v>
          </cell>
        </row>
        <row r="898">
          <cell r="F898" t="str">
            <v>Sintētiskais segums "Porplastic 2S" (h=6mm + 9mm) (zils)</v>
          </cell>
        </row>
        <row r="899">
          <cell r="F899" t="str">
            <v>Sintētiskais segums "Porplastic SB economic" (h=2mm + 13mm) (sarkans)</v>
          </cell>
        </row>
        <row r="900">
          <cell r="F900" t="str">
            <v>Sintētiskais segums "Porplastic SB economic" (h=2mm + 13mm) (zils)</v>
          </cell>
        </row>
        <row r="901">
          <cell r="F901" t="str">
            <v>Sintētiskais segums Herculan SR National (h=2mm + 11mm) (zils)</v>
          </cell>
        </row>
        <row r="902">
          <cell r="F902" t="str">
            <v>Sintētiskais segums Herculan SR National (h=2mm + 11mm) (sarkans)</v>
          </cell>
        </row>
        <row r="903">
          <cell r="F903" t="str">
            <v>ASFALTBETONA SEGAS VIRSMAS APSTRĀDE</v>
          </cell>
        </row>
        <row r="904">
          <cell r="F904" t="str">
            <v>Vienkāršā Y1B 8/11 virsmas apstrāde ar granīta šķembām uz bituminēta pamata</v>
          </cell>
        </row>
        <row r="905">
          <cell r="F905" t="str">
            <v>Vienkāršā Y1B 11-16 virsmas apstrāde ar granīta šķembām uz bituminēta pamata</v>
          </cell>
        </row>
        <row r="906">
          <cell r="F906" t="str">
            <v>Divkāršā Y2B 8/11 virsmas apstrāde ar granīta šķembām uz bituminēta pamata</v>
          </cell>
        </row>
        <row r="907">
          <cell r="F907" t="str">
            <v>Divkāršā Y2B 8/11 virsmas apstrāde ar granīta šķembām uz grants pamata</v>
          </cell>
        </row>
        <row r="911">
          <cell r="F911" t="str">
            <v>KONSTRUKCIJAS</v>
          </cell>
        </row>
        <row r="912">
          <cell r="F912" t="str">
            <v>Apmales un betona teknes</v>
          </cell>
        </row>
        <row r="913">
          <cell r="F913" t="str">
            <v>Betona apmales 620x185x60 (pelēka)</v>
          </cell>
        </row>
        <row r="914">
          <cell r="F914" t="str">
            <v>Betona apmales 620x185x60 (krāsaina)</v>
          </cell>
        </row>
        <row r="915">
          <cell r="F915" t="str">
            <v>Betona apmales 780x230x80, R=4m</v>
          </cell>
        </row>
        <row r="916">
          <cell r="F916" t="str">
            <v>Betona apmales 780x230x80, R=8m</v>
          </cell>
        </row>
        <row r="917">
          <cell r="F917" t="str">
            <v>Betona apmales 780x300x150, R=0,5m</v>
          </cell>
        </row>
        <row r="918">
          <cell r="F918" t="str">
            <v>Betona apmales 780x300x150, IR=0,5m</v>
          </cell>
        </row>
        <row r="919">
          <cell r="F919" t="str">
            <v>Betona apmales 780x300x150, R=1m</v>
          </cell>
        </row>
        <row r="920">
          <cell r="F920" t="str">
            <v>Betona apmales 780x300x150, R=2m</v>
          </cell>
        </row>
        <row r="921">
          <cell r="F921" t="str">
            <v>Betona apmales 780x300x150, R=3m</v>
          </cell>
        </row>
        <row r="922">
          <cell r="F922" t="str">
            <v>Betona apmales 780x300x150, R=5m</v>
          </cell>
        </row>
        <row r="923">
          <cell r="F923" t="str">
            <v>Betona apmales 1000x300x150</v>
          </cell>
        </row>
        <row r="924">
          <cell r="F924" t="str">
            <v>Betona apmales 1000x300/220x150, L</v>
          </cell>
        </row>
        <row r="925">
          <cell r="F925" t="str">
            <v>Betona apmales 1000x300/220x150, K</v>
          </cell>
        </row>
        <row r="926">
          <cell r="F926" t="str">
            <v>Betona apmales 1000x300/220x150</v>
          </cell>
        </row>
        <row r="927">
          <cell r="F927" t="str">
            <v>Betona apmales 1000x220x150</v>
          </cell>
        </row>
        <row r="928">
          <cell r="F928" t="str">
            <v>Betona apmales 1000x200x80</v>
          </cell>
        </row>
        <row r="929">
          <cell r="F929" t="str">
            <v>Betona elementi "Rondo" 125x500</v>
          </cell>
        </row>
        <row r="930">
          <cell r="F930" t="str">
            <v>Betona elementi "Rondo" 125x800</v>
          </cell>
        </row>
        <row r="931">
          <cell r="F931" t="str">
            <v>Betona ūdens tekne 1000x300x120</v>
          </cell>
        </row>
        <row r="932">
          <cell r="F932" t="str">
            <v>Betona ūdens tekne 1000x500x200/160</v>
          </cell>
        </row>
        <row r="933">
          <cell r="F933" t="str">
            <v>Betona ūdens tekne 255x160x80</v>
          </cell>
        </row>
        <row r="934">
          <cell r="F934" t="str">
            <v>Betona ūdens tekne 350x250x80</v>
          </cell>
        </row>
        <row r="935">
          <cell r="F935" t="str">
            <v>Betona ūdens tekne 800x200x80</v>
          </cell>
        </row>
        <row r="936">
          <cell r="F936" t="str">
            <v>Betona ūdens tekņu 370x210x75</v>
          </cell>
        </row>
        <row r="937">
          <cell r="F937" t="str">
            <v>Rūpnieciski impregnētas koka brusas 75x150x6000</v>
          </cell>
        </row>
        <row r="938">
          <cell r="F938" t="str">
            <v>Rūpnieciski impregnētas koka brusas 75x200x6000</v>
          </cell>
        </row>
        <row r="940">
          <cell r="F940" t="str">
            <v>Bruģakmens segumi</v>
          </cell>
        </row>
        <row r="941">
          <cell r="F941" t="str">
            <v>Bruģakmens - 6cm (atgūtais)</v>
          </cell>
        </row>
        <row r="942">
          <cell r="F942" t="str">
            <v>Bruģakmens - 8cm "taisnstūris"  (pelēks) (ar sarkanām stāvvietas atdalošajām līnijām)</v>
          </cell>
        </row>
        <row r="943">
          <cell r="F943" t="str">
            <v>Bruģakmens- 8cm "taisnstūris"  (pelēks 6:1 sarkans) (ar sarkanām stāvvietas atdalošajām līnijām)</v>
          </cell>
        </row>
        <row r="944">
          <cell r="F944" t="str">
            <v>Bruģakmens - 6cm "mozaīka" (krāsa tiks precizēta)</v>
          </cell>
        </row>
        <row r="945">
          <cell r="F945" t="str">
            <v>Bruģakmens - 6cm "Nostalite" (pelēks ar melnu pa perimetru)</v>
          </cell>
        </row>
        <row r="946">
          <cell r="F946" t="str">
            <v>Bruģakmens - 6cm "taisnstūris" (pelēks)</v>
          </cell>
        </row>
        <row r="947">
          <cell r="F947" t="str">
            <v>Bruģakmens - 6cm "taisnstūris" (pelēks 6:1 sarkans)</v>
          </cell>
        </row>
        <row r="948">
          <cell r="F948" t="str">
            <v>Bruģakmens - 6cm "Konuss-1" (160x120x80x60 pelēks)</v>
          </cell>
        </row>
        <row r="949">
          <cell r="F949" t="str">
            <v>Bruģakmens - 6cm "Konuss-1" (160x120x80x60 krāsains)</v>
          </cell>
        </row>
        <row r="950">
          <cell r="F950" t="str">
            <v>Laukakmens (granīta) Ø15-20cm</v>
          </cell>
        </row>
        <row r="951">
          <cell r="F951" t="str">
            <v>Laukakmens (granīta) Ø10-30cm</v>
          </cell>
        </row>
        <row r="952">
          <cell r="F952" t="str">
            <v>Laukakmens (granīta) Ø15-20cm (atgūtais)</v>
          </cell>
        </row>
        <row r="953">
          <cell r="F953" t="str">
            <v>Laukakmens (granīta) Ø10-30cm (atgūtais)</v>
          </cell>
        </row>
        <row r="955">
          <cell r="F955" t="str">
            <v>APRĪKOJUMS</v>
          </cell>
        </row>
        <row r="958">
          <cell r="F958" t="str">
            <v>SATIKSMES ORGANIZĀCIJA</v>
          </cell>
        </row>
        <row r="959">
          <cell r="F959" t="str">
            <v>Ceļa zīmes un vertikālie apzīmējumi</v>
          </cell>
        </row>
        <row r="960">
          <cell r="F960" t="str">
            <v>Cinkots metāla balsts Ø56mm</v>
          </cell>
        </row>
        <row r="961">
          <cell r="F961" t="str">
            <v>Brīdinājuma zīmes</v>
          </cell>
        </row>
        <row r="962">
          <cell r="F962" t="str">
            <v>Priekšrocības zīmes</v>
          </cell>
        </row>
        <row r="963">
          <cell r="F963" t="str">
            <v>Priekšrocības zīmes (samazināta izmēra)</v>
          </cell>
        </row>
        <row r="964">
          <cell r="F964" t="str">
            <v>Aizlieguma zīmes</v>
          </cell>
        </row>
        <row r="965">
          <cell r="F965" t="str">
            <v>Rīkojuma zīmes</v>
          </cell>
        </row>
        <row r="966">
          <cell r="F966" t="str">
            <v>Norādījuma zīmes</v>
          </cell>
        </row>
        <row r="967">
          <cell r="F967" t="str">
            <v>Virziena rādītāji un informācijas zīmes</v>
          </cell>
        </row>
        <row r="968">
          <cell r="F968" t="str">
            <v>Papildzīmes</v>
          </cell>
        </row>
        <row r="969">
          <cell r="F969" t="str">
            <v>Vertikālie apzīmējumi</v>
          </cell>
        </row>
        <row r="970">
          <cell r="F970" t="str">
            <v>Spogulis D650mm</v>
          </cell>
        </row>
        <row r="971">
          <cell r="F971" t="str">
            <v>Individuāli izgatavojama cinkota konsole</v>
          </cell>
        </row>
        <row r="973">
          <cell r="F973" t="str">
            <v>Horizontālie apzīmējumi</v>
          </cell>
        </row>
        <row r="974">
          <cell r="F974" t="str">
            <v>Horizontālie apzīmējumi krāsoti dodiet ceļu „∆”</v>
          </cell>
        </row>
        <row r="975">
          <cell r="F975" t="str">
            <v>Horizontālie apzīmējumi termoplasts 932</v>
          </cell>
        </row>
        <row r="976">
          <cell r="F976" t="str">
            <v>Horizontālie apzīmējumi termoplasts 931</v>
          </cell>
        </row>
        <row r="977">
          <cell r="F977" t="str">
            <v>Kniedes veloceliņa apzīmēšanai</v>
          </cell>
        </row>
        <row r="980">
          <cell r="F980" t="str">
            <v>SLIEŽU CEĻI</v>
          </cell>
        </row>
        <row r="981">
          <cell r="F981" t="str">
            <v>Dzelzsbetona seguma demontāža</v>
          </cell>
        </row>
        <row r="982">
          <cell r="F982" t="str">
            <v>Pagaidu klājuma uzstādīšana</v>
          </cell>
        </row>
        <row r="983">
          <cell r="F983" t="str">
            <v>Ceļa demontāža pārbrauktuves zonā</v>
          </cell>
        </row>
        <row r="984">
          <cell r="F984" t="str">
            <v>Balasta slāņa noblīvēšana</v>
          </cell>
        </row>
        <row r="985">
          <cell r="F985" t="str">
            <v>Dzelceļa likšana ar koka gulšņiem pārbrauktuves zonā</v>
          </cell>
        </row>
        <row r="986">
          <cell r="F986" t="str">
            <v>Ceļu balastēšana pārbrauktuves zonā</v>
          </cell>
        </row>
        <row r="987">
          <cell r="F987" t="str">
            <v>Ceļa izlīdzināšana un blietēšana pārbrauktuves zonā</v>
          </cell>
        </row>
        <row r="988">
          <cell r="F988" t="str">
            <v>Pārbrauktuves klājuma izlikšana ar gumijas prof. un pārbrauktuves stiprinājumiem</v>
          </cell>
        </row>
        <row r="989">
          <cell r="F989" t="str">
            <v>Balasta uzbēršana, klājuma plātņu iztaisnošana</v>
          </cell>
        </row>
        <row r="990">
          <cell r="F990" t="str">
            <v>Pārēju ierīkošana zem dzelzceļiem 1,1m dziļumā</v>
          </cell>
        </row>
        <row r="991">
          <cell r="F991" t="str">
            <v xml:space="preserve">Būvbedres rakšana un aizbēršana uzmavām, dz.betona balstiem </v>
          </cell>
        </row>
        <row r="992">
          <cell r="F992" t="str">
            <v>Elektriskas centralizācijas  kabeļa  ieguldīšana tranšejas</v>
          </cell>
        </row>
        <row r="993">
          <cell r="F993" t="str">
            <v xml:space="preserve">Kabelis ar hidrofobu aizpildijumu  SBZPU 3x2x0,9 </v>
          </cell>
        </row>
        <row r="994">
          <cell r="F994" t="str">
            <v xml:space="preserve">Kabelis  ar hidrofobu aizpildijumu  SBZPU 7x2x0,9 </v>
          </cell>
        </row>
        <row r="995">
          <cell r="F995" t="str">
            <v>Mastu luksofora ar 2 galviņām montāža</v>
          </cell>
        </row>
        <row r="996">
          <cell r="F996" t="str">
            <v>Pārbrauktuvju luksofora demontāža</v>
          </cell>
        </row>
        <row r="997">
          <cell r="F997" t="str">
            <v>Mastu  luksofora demontāža</v>
          </cell>
        </row>
        <row r="998">
          <cell r="F998" t="str">
            <v>Pārbrauktuvju luksofora montāža</v>
          </cell>
        </row>
        <row r="999">
          <cell r="F999" t="str">
            <v>Izolācijas sliežu salaidnes uzstadīšana</v>
          </cell>
        </row>
        <row r="1000">
          <cell r="F1000" t="str">
            <v>Izolācijas sliežu salaidnes  demontāža</v>
          </cell>
        </row>
        <row r="1001">
          <cell r="F1001" t="str">
            <v>Kabeļa izolācijas elektriskās iztūrības pārbaude</v>
          </cell>
        </row>
        <row r="1002">
          <cell r="F1002" t="str">
            <v>HIDROTEHNISKĀS BŪVES</v>
          </cell>
        </row>
        <row r="1007">
          <cell r="F1007" t="str">
            <v>SPIEDTRAUKI UN REZERVUĀRI</v>
          </cell>
        </row>
      </sheetData>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W121"/>
  <sheetViews>
    <sheetView tabSelected="1" view="pageBreakPreview" zoomScaleNormal="100" zoomScaleSheetLayoutView="100" workbookViewId="0">
      <selection activeCell="E41" sqref="E41"/>
    </sheetView>
  </sheetViews>
  <sheetFormatPr defaultColWidth="4.6640625" defaultRowHeight="10.199999999999999" x14ac:dyDescent="0.25"/>
  <cols>
    <col min="1" max="1" width="9" style="11" customWidth="1"/>
    <col min="2" max="3" width="11.6640625" style="11" customWidth="1"/>
    <col min="4" max="4" width="33.88671875" style="11" customWidth="1"/>
    <col min="5" max="5" width="9.44140625" style="11" customWidth="1"/>
    <col min="6" max="6" width="15.6640625" style="11" customWidth="1"/>
    <col min="7" max="7" width="7.44140625" style="11" bestFit="1" customWidth="1"/>
    <col min="8" max="10" width="6.5546875" style="11" bestFit="1" customWidth="1"/>
    <col min="11" max="255" width="4.6640625" style="11"/>
    <col min="256" max="16384" width="4.6640625" style="12"/>
  </cols>
  <sheetData>
    <row r="1" spans="1:255" x14ac:dyDescent="0.25">
      <c r="A1" s="112"/>
      <c r="B1" s="112"/>
      <c r="C1" s="112"/>
      <c r="D1" s="112"/>
      <c r="E1" s="112"/>
      <c r="F1" s="112"/>
    </row>
    <row r="2" spans="1:255" x14ac:dyDescent="0.25">
      <c r="A2" s="112"/>
      <c r="B2" s="112"/>
      <c r="C2" s="112"/>
      <c r="D2" s="112"/>
      <c r="E2" s="151" t="s">
        <v>16</v>
      </c>
      <c r="F2" s="151"/>
    </row>
    <row r="3" spans="1:255" x14ac:dyDescent="0.25">
      <c r="A3" s="112"/>
      <c r="B3" s="112"/>
      <c r="C3" s="112"/>
      <c r="D3" s="112"/>
      <c r="E3" s="151"/>
      <c r="F3" s="151"/>
    </row>
    <row r="4" spans="1:255" ht="12.75" customHeight="1" x14ac:dyDescent="0.25">
      <c r="A4" s="112"/>
      <c r="B4" s="112"/>
      <c r="C4" s="112"/>
      <c r="D4" s="152" t="s">
        <v>52</v>
      </c>
      <c r="E4" s="152"/>
      <c r="F4" s="152"/>
    </row>
    <row r="5" spans="1:255" ht="12.75" customHeight="1" x14ac:dyDescent="0.25">
      <c r="A5" s="112"/>
      <c r="B5" s="112"/>
      <c r="C5" s="112"/>
      <c r="D5" s="152" t="s">
        <v>67</v>
      </c>
      <c r="E5" s="152"/>
      <c r="F5" s="152"/>
    </row>
    <row r="6" spans="1:255" ht="12.75" customHeight="1" x14ac:dyDescent="0.25">
      <c r="A6" s="112"/>
      <c r="B6" s="112"/>
      <c r="C6" s="112"/>
      <c r="D6" s="142" t="s">
        <v>69</v>
      </c>
      <c r="E6" s="142"/>
      <c r="F6" s="142"/>
    </row>
    <row r="7" spans="1:255" x14ac:dyDescent="0.25">
      <c r="A7" s="112"/>
      <c r="B7" s="112"/>
      <c r="C7" s="112"/>
      <c r="D7" s="112"/>
      <c r="E7" s="152" t="s">
        <v>134</v>
      </c>
      <c r="F7" s="152"/>
    </row>
    <row r="8" spans="1:255" x14ac:dyDescent="0.25">
      <c r="A8" s="112" t="s">
        <v>27</v>
      </c>
      <c r="B8" s="112" t="s">
        <v>26</v>
      </c>
      <c r="C8" s="112"/>
      <c r="D8" s="112"/>
      <c r="E8" s="113" t="s">
        <v>25</v>
      </c>
      <c r="F8" s="114" t="s">
        <v>27</v>
      </c>
      <c r="G8" s="46" t="s">
        <v>27</v>
      </c>
      <c r="H8" s="46" t="s">
        <v>27</v>
      </c>
      <c r="I8" s="46" t="s">
        <v>27</v>
      </c>
      <c r="J8" s="46" t="s">
        <v>27</v>
      </c>
    </row>
    <row r="9" spans="1:255" x14ac:dyDescent="0.25">
      <c r="A9" s="112"/>
      <c r="B9" s="112"/>
      <c r="C9" s="112"/>
      <c r="D9" s="112"/>
      <c r="E9" s="92"/>
      <c r="F9" s="115"/>
    </row>
    <row r="10" spans="1:255" x14ac:dyDescent="0.25">
      <c r="A10" s="112"/>
      <c r="B10" s="112"/>
      <c r="C10" s="112"/>
      <c r="D10" s="112"/>
      <c r="E10" s="92"/>
      <c r="F10" s="115"/>
    </row>
    <row r="11" spans="1:255" ht="11.25" customHeight="1" x14ac:dyDescent="0.25">
      <c r="A11" s="143" t="s">
        <v>0</v>
      </c>
      <c r="B11" s="143"/>
      <c r="C11" s="148" t="s">
        <v>130</v>
      </c>
      <c r="D11" s="148"/>
      <c r="E11" s="148"/>
      <c r="F11" s="148"/>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c r="DA11" s="12"/>
      <c r="DB11" s="12"/>
      <c r="DC11" s="12"/>
      <c r="DD11" s="12"/>
      <c r="DE11" s="12"/>
      <c r="DF11" s="12"/>
      <c r="DG11" s="12"/>
      <c r="DH11" s="12"/>
      <c r="DI11" s="12"/>
      <c r="DJ11" s="12"/>
      <c r="DK11" s="12"/>
      <c r="DL11" s="12"/>
      <c r="DM11" s="12"/>
      <c r="DN11" s="12"/>
      <c r="DO11" s="12"/>
      <c r="DP11" s="12"/>
      <c r="DQ11" s="12"/>
      <c r="DR11" s="12"/>
      <c r="DS11" s="12"/>
      <c r="DT11" s="12"/>
      <c r="DU11" s="12"/>
      <c r="DV11" s="12"/>
      <c r="DW11" s="12"/>
      <c r="DX11" s="12"/>
      <c r="DY11" s="12"/>
      <c r="DZ11" s="12"/>
      <c r="EA11" s="12"/>
      <c r="EB11" s="12"/>
      <c r="EC11" s="12"/>
      <c r="ED11" s="12"/>
      <c r="EE11" s="12"/>
      <c r="EF11" s="12"/>
      <c r="EG11" s="12"/>
      <c r="EH11" s="12"/>
      <c r="EI11" s="12"/>
      <c r="EJ11" s="12"/>
      <c r="EK11" s="12"/>
      <c r="EL11" s="12"/>
      <c r="EM11" s="12"/>
      <c r="EN11" s="12"/>
      <c r="EO11" s="12"/>
      <c r="EP11" s="12"/>
      <c r="EQ11" s="12"/>
      <c r="ER11" s="12"/>
      <c r="ES11" s="12"/>
      <c r="ET11" s="12"/>
      <c r="EU11" s="12"/>
      <c r="EV11" s="12"/>
      <c r="EW11" s="12"/>
      <c r="EX11" s="12"/>
      <c r="EY11" s="12"/>
      <c r="EZ11" s="12"/>
      <c r="FA11" s="12"/>
      <c r="FB11" s="12"/>
      <c r="FC11" s="12"/>
      <c r="FD11" s="12"/>
      <c r="FE11" s="12"/>
      <c r="FF11" s="12"/>
      <c r="FG11" s="12"/>
      <c r="FH11" s="12"/>
      <c r="FI11" s="12"/>
      <c r="FJ11" s="12"/>
      <c r="FK11" s="12"/>
      <c r="FL11" s="12"/>
      <c r="FM11" s="12"/>
      <c r="FN11" s="12"/>
      <c r="FO11" s="12"/>
      <c r="FP11" s="12"/>
      <c r="FQ11" s="12"/>
      <c r="FR11" s="12"/>
      <c r="FS11" s="12"/>
      <c r="FT11" s="12"/>
      <c r="FU11" s="12"/>
      <c r="FV11" s="12"/>
      <c r="FW11" s="12"/>
      <c r="FX11" s="12"/>
      <c r="FY11" s="12"/>
      <c r="FZ11" s="12"/>
      <c r="GA11" s="12"/>
      <c r="GB11" s="12"/>
      <c r="GC11" s="12"/>
      <c r="GD11" s="12"/>
      <c r="GE11" s="12"/>
      <c r="GF11" s="12"/>
      <c r="GG11" s="12"/>
      <c r="GH11" s="12"/>
      <c r="GI11" s="12"/>
      <c r="GJ11" s="12"/>
      <c r="GK11" s="12"/>
      <c r="GL11" s="12"/>
      <c r="GM11" s="12"/>
      <c r="GN11" s="12"/>
      <c r="GO11" s="12"/>
      <c r="GP11" s="12"/>
      <c r="GQ11" s="12"/>
      <c r="GR11" s="12"/>
      <c r="GS11" s="12"/>
      <c r="GT11" s="12"/>
      <c r="GU11" s="12"/>
      <c r="GV11" s="12"/>
      <c r="GW11" s="12"/>
      <c r="GX11" s="12"/>
      <c r="GY11" s="12"/>
      <c r="GZ11" s="12"/>
      <c r="HA11" s="12"/>
      <c r="HB11" s="12"/>
      <c r="HC11" s="12"/>
      <c r="HD11" s="12"/>
      <c r="HE11" s="12"/>
      <c r="HF11" s="12"/>
      <c r="HG11" s="12"/>
      <c r="HH11" s="12"/>
      <c r="HI11" s="12"/>
      <c r="HJ11" s="12"/>
      <c r="HK11" s="12"/>
      <c r="HL11" s="12"/>
      <c r="HM11" s="12"/>
      <c r="HN11" s="12"/>
      <c r="HO11" s="12"/>
      <c r="HP11" s="12"/>
      <c r="HQ11" s="12"/>
      <c r="HR11" s="12"/>
      <c r="HS11" s="12"/>
      <c r="HT11" s="12"/>
      <c r="HU11" s="12"/>
      <c r="HV11" s="12"/>
      <c r="HW11" s="12"/>
      <c r="HX11" s="12"/>
      <c r="HY11" s="12"/>
      <c r="HZ11" s="12"/>
      <c r="IA11" s="12"/>
      <c r="IB11" s="12"/>
      <c r="IC11" s="12"/>
      <c r="ID11" s="12"/>
      <c r="IE11" s="12"/>
      <c r="IF11" s="12"/>
      <c r="IG11" s="12"/>
      <c r="IH11" s="12"/>
      <c r="II11" s="12"/>
      <c r="IJ11" s="12"/>
      <c r="IK11" s="12"/>
      <c r="IL11" s="12"/>
      <c r="IM11" s="12"/>
      <c r="IN11" s="12"/>
      <c r="IO11" s="12"/>
      <c r="IP11" s="12"/>
      <c r="IQ11" s="12"/>
      <c r="IR11" s="12"/>
      <c r="IS11" s="12"/>
      <c r="IT11" s="12"/>
      <c r="IU11" s="12"/>
    </row>
    <row r="12" spans="1:255" ht="12.75" customHeight="1" x14ac:dyDescent="0.25">
      <c r="A12" s="144" t="s">
        <v>1</v>
      </c>
      <c r="B12" s="144"/>
      <c r="C12" s="149">
        <v>90000050970</v>
      </c>
      <c r="D12" s="149"/>
      <c r="E12" s="149"/>
      <c r="F12" s="149"/>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c r="CA12" s="12"/>
      <c r="CB12" s="12"/>
      <c r="CC12" s="12"/>
      <c r="CD12" s="12"/>
      <c r="CE12" s="12"/>
      <c r="CF12" s="12"/>
      <c r="CG12" s="12"/>
      <c r="CH12" s="12"/>
      <c r="CI12" s="12"/>
      <c r="CJ12" s="12"/>
      <c r="CK12" s="12"/>
      <c r="CL12" s="12"/>
      <c r="CM12" s="12"/>
      <c r="CN12" s="12"/>
      <c r="CO12" s="12"/>
      <c r="CP12" s="12"/>
      <c r="CQ12" s="12"/>
      <c r="CR12" s="12"/>
      <c r="CS12" s="12"/>
      <c r="CT12" s="12"/>
      <c r="CU12" s="12"/>
      <c r="CV12" s="12"/>
      <c r="CW12" s="12"/>
      <c r="CX12" s="12"/>
      <c r="CY12" s="12"/>
      <c r="CZ12" s="12"/>
      <c r="DA12" s="12"/>
      <c r="DB12" s="12"/>
      <c r="DC12" s="12"/>
      <c r="DD12" s="12"/>
      <c r="DE12" s="12"/>
      <c r="DF12" s="12"/>
      <c r="DG12" s="12"/>
      <c r="DH12" s="12"/>
      <c r="DI12" s="12"/>
      <c r="DJ12" s="12"/>
      <c r="DK12" s="12"/>
      <c r="DL12" s="12"/>
      <c r="DM12" s="12"/>
      <c r="DN12" s="12"/>
      <c r="DO12" s="12"/>
      <c r="DP12" s="12"/>
      <c r="DQ12" s="12"/>
      <c r="DR12" s="12"/>
      <c r="DS12" s="12"/>
      <c r="DT12" s="12"/>
      <c r="DU12" s="12"/>
      <c r="DV12" s="12"/>
      <c r="DW12" s="12"/>
      <c r="DX12" s="12"/>
      <c r="DY12" s="12"/>
      <c r="DZ12" s="12"/>
      <c r="EA12" s="12"/>
      <c r="EB12" s="12"/>
      <c r="EC12" s="12"/>
      <c r="ED12" s="12"/>
      <c r="EE12" s="12"/>
      <c r="EF12" s="12"/>
      <c r="EG12" s="12"/>
      <c r="EH12" s="12"/>
      <c r="EI12" s="12"/>
      <c r="EJ12" s="12"/>
      <c r="EK12" s="12"/>
      <c r="EL12" s="12"/>
      <c r="EM12" s="12"/>
      <c r="EN12" s="12"/>
      <c r="EO12" s="12"/>
      <c r="EP12" s="12"/>
      <c r="EQ12" s="12"/>
      <c r="ER12" s="12"/>
      <c r="ES12" s="12"/>
      <c r="ET12" s="12"/>
      <c r="EU12" s="12"/>
      <c r="EV12" s="12"/>
      <c r="EW12" s="12"/>
      <c r="EX12" s="12"/>
      <c r="EY12" s="12"/>
      <c r="EZ12" s="12"/>
      <c r="FA12" s="12"/>
      <c r="FB12" s="12"/>
      <c r="FC12" s="12"/>
      <c r="FD12" s="12"/>
      <c r="FE12" s="12"/>
      <c r="FF12" s="12"/>
      <c r="FG12" s="12"/>
      <c r="FH12" s="12"/>
      <c r="FI12" s="12"/>
      <c r="FJ12" s="12"/>
      <c r="FK12" s="12"/>
      <c r="FL12" s="12"/>
      <c r="FM12" s="12"/>
      <c r="FN12" s="12"/>
      <c r="FO12" s="12"/>
      <c r="FP12" s="12"/>
      <c r="FQ12" s="12"/>
      <c r="FR12" s="12"/>
      <c r="FS12" s="12"/>
      <c r="FT12" s="12"/>
      <c r="FU12" s="12"/>
      <c r="FV12" s="12"/>
      <c r="FW12" s="12"/>
      <c r="FX12" s="12"/>
      <c r="FY12" s="12"/>
      <c r="FZ12" s="12"/>
      <c r="GA12" s="12"/>
      <c r="GB12" s="12"/>
      <c r="GC12" s="12"/>
      <c r="GD12" s="12"/>
      <c r="GE12" s="12"/>
      <c r="GF12" s="12"/>
      <c r="GG12" s="12"/>
      <c r="GH12" s="12"/>
      <c r="GI12" s="12"/>
      <c r="GJ12" s="12"/>
      <c r="GK12" s="12"/>
      <c r="GL12" s="12"/>
      <c r="GM12" s="12"/>
      <c r="GN12" s="12"/>
      <c r="GO12" s="12"/>
      <c r="GP12" s="12"/>
      <c r="GQ12" s="12"/>
      <c r="GR12" s="12"/>
      <c r="GS12" s="12"/>
      <c r="GT12" s="12"/>
      <c r="GU12" s="12"/>
      <c r="GV12" s="12"/>
      <c r="GW12" s="12"/>
      <c r="GX12" s="12"/>
      <c r="GY12" s="12"/>
      <c r="GZ12" s="12"/>
      <c r="HA12" s="12"/>
      <c r="HB12" s="12"/>
      <c r="HC12" s="12"/>
      <c r="HD12" s="12"/>
      <c r="HE12" s="12"/>
      <c r="HF12" s="12"/>
      <c r="HG12" s="12"/>
      <c r="HH12" s="12"/>
      <c r="HI12" s="12"/>
      <c r="HJ12" s="12"/>
      <c r="HK12" s="12"/>
      <c r="HL12" s="12"/>
      <c r="HM12" s="12"/>
      <c r="HN12" s="12"/>
      <c r="HO12" s="12"/>
      <c r="HP12" s="12"/>
      <c r="HQ12" s="12"/>
      <c r="HR12" s="12"/>
      <c r="HS12" s="12"/>
      <c r="HT12" s="12"/>
      <c r="HU12" s="12"/>
      <c r="HV12" s="12"/>
      <c r="HW12" s="12"/>
      <c r="HX12" s="12"/>
      <c r="HY12" s="12"/>
      <c r="HZ12" s="12"/>
      <c r="IA12" s="12"/>
      <c r="IB12" s="12"/>
      <c r="IC12" s="12"/>
      <c r="ID12" s="12"/>
      <c r="IE12" s="12"/>
      <c r="IF12" s="12"/>
      <c r="IG12" s="12"/>
      <c r="IH12" s="12"/>
      <c r="II12" s="12"/>
      <c r="IJ12" s="12"/>
      <c r="IK12" s="12"/>
      <c r="IL12" s="12"/>
      <c r="IM12" s="12"/>
      <c r="IN12" s="12"/>
      <c r="IO12" s="12"/>
      <c r="IP12" s="12"/>
      <c r="IQ12" s="12"/>
      <c r="IR12" s="12"/>
      <c r="IS12" s="12"/>
      <c r="IT12" s="12"/>
      <c r="IU12" s="12"/>
    </row>
    <row r="13" spans="1:255" ht="12.75" customHeight="1" x14ac:dyDescent="0.25">
      <c r="A13" s="144" t="s">
        <v>2</v>
      </c>
      <c r="B13" s="144"/>
      <c r="C13" s="149" t="s">
        <v>131</v>
      </c>
      <c r="D13" s="149"/>
      <c r="E13" s="149"/>
      <c r="F13" s="149"/>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c r="CP13" s="12"/>
      <c r="CQ13" s="12"/>
      <c r="CR13" s="12"/>
      <c r="CS13" s="12"/>
      <c r="CT13" s="12"/>
      <c r="CU13" s="12"/>
      <c r="CV13" s="12"/>
      <c r="CW13" s="12"/>
      <c r="CX13" s="12"/>
      <c r="CY13" s="12"/>
      <c r="CZ13" s="12"/>
      <c r="DA13" s="12"/>
      <c r="DB13" s="12"/>
      <c r="DC13" s="12"/>
      <c r="DD13" s="12"/>
      <c r="DE13" s="12"/>
      <c r="DF13" s="12"/>
      <c r="DG13" s="12"/>
      <c r="DH13" s="12"/>
      <c r="DI13" s="12"/>
      <c r="DJ13" s="12"/>
      <c r="DK13" s="12"/>
      <c r="DL13" s="12"/>
      <c r="DM13" s="12"/>
      <c r="DN13" s="12"/>
      <c r="DO13" s="12"/>
      <c r="DP13" s="12"/>
      <c r="DQ13" s="12"/>
      <c r="DR13" s="12"/>
      <c r="DS13" s="12"/>
      <c r="DT13" s="12"/>
      <c r="DU13" s="12"/>
      <c r="DV13" s="12"/>
      <c r="DW13" s="12"/>
      <c r="DX13" s="12"/>
      <c r="DY13" s="12"/>
      <c r="DZ13" s="12"/>
      <c r="EA13" s="12"/>
      <c r="EB13" s="12"/>
      <c r="EC13" s="12"/>
      <c r="ED13" s="12"/>
      <c r="EE13" s="12"/>
      <c r="EF13" s="12"/>
      <c r="EG13" s="12"/>
      <c r="EH13" s="12"/>
      <c r="EI13" s="12"/>
      <c r="EJ13" s="12"/>
      <c r="EK13" s="12"/>
      <c r="EL13" s="12"/>
      <c r="EM13" s="12"/>
      <c r="EN13" s="12"/>
      <c r="EO13" s="12"/>
      <c r="EP13" s="12"/>
      <c r="EQ13" s="12"/>
      <c r="ER13" s="12"/>
      <c r="ES13" s="12"/>
      <c r="ET13" s="12"/>
      <c r="EU13" s="12"/>
      <c r="EV13" s="12"/>
      <c r="EW13" s="12"/>
      <c r="EX13" s="12"/>
      <c r="EY13" s="12"/>
      <c r="EZ13" s="12"/>
      <c r="FA13" s="12"/>
      <c r="FB13" s="12"/>
      <c r="FC13" s="12"/>
      <c r="FD13" s="12"/>
      <c r="FE13" s="12"/>
      <c r="FF13" s="12"/>
      <c r="FG13" s="12"/>
      <c r="FH13" s="12"/>
      <c r="FI13" s="12"/>
      <c r="FJ13" s="12"/>
      <c r="FK13" s="12"/>
      <c r="FL13" s="12"/>
      <c r="FM13" s="12"/>
      <c r="FN13" s="12"/>
      <c r="FO13" s="12"/>
      <c r="FP13" s="12"/>
      <c r="FQ13" s="12"/>
      <c r="FR13" s="12"/>
      <c r="FS13" s="12"/>
      <c r="FT13" s="12"/>
      <c r="FU13" s="12"/>
      <c r="FV13" s="12"/>
      <c r="FW13" s="12"/>
      <c r="FX13" s="12"/>
      <c r="FY13" s="12"/>
      <c r="FZ13" s="12"/>
      <c r="GA13" s="12"/>
      <c r="GB13" s="12"/>
      <c r="GC13" s="12"/>
      <c r="GD13" s="12"/>
      <c r="GE13" s="12"/>
      <c r="GF13" s="12"/>
      <c r="GG13" s="12"/>
      <c r="GH13" s="12"/>
      <c r="GI13" s="12"/>
      <c r="GJ13" s="12"/>
      <c r="GK13" s="12"/>
      <c r="GL13" s="12"/>
      <c r="GM13" s="12"/>
      <c r="GN13" s="12"/>
      <c r="GO13" s="12"/>
      <c r="GP13" s="12"/>
      <c r="GQ13" s="12"/>
      <c r="GR13" s="12"/>
      <c r="GS13" s="12"/>
      <c r="GT13" s="12"/>
      <c r="GU13" s="12"/>
      <c r="GV13" s="12"/>
      <c r="GW13" s="12"/>
      <c r="GX13" s="12"/>
      <c r="GY13" s="12"/>
      <c r="GZ13" s="12"/>
      <c r="HA13" s="12"/>
      <c r="HB13" s="12"/>
      <c r="HC13" s="12"/>
      <c r="HD13" s="12"/>
      <c r="HE13" s="12"/>
      <c r="HF13" s="12"/>
      <c r="HG13" s="12"/>
      <c r="HH13" s="12"/>
      <c r="HI13" s="12"/>
      <c r="HJ13" s="12"/>
      <c r="HK13" s="12"/>
      <c r="HL13" s="12"/>
      <c r="HM13" s="12"/>
      <c r="HN13" s="12"/>
      <c r="HO13" s="12"/>
      <c r="HP13" s="12"/>
      <c r="HQ13" s="12"/>
      <c r="HR13" s="12"/>
      <c r="HS13" s="12"/>
      <c r="HT13" s="12"/>
      <c r="HU13" s="12"/>
      <c r="HV13" s="12"/>
      <c r="HW13" s="12"/>
      <c r="HX13" s="12"/>
      <c r="HY13" s="12"/>
      <c r="HZ13" s="12"/>
      <c r="IA13" s="12"/>
      <c r="IB13" s="12"/>
      <c r="IC13" s="12"/>
      <c r="ID13" s="12"/>
      <c r="IE13" s="12"/>
      <c r="IF13" s="12"/>
      <c r="IG13" s="12"/>
      <c r="IH13" s="12"/>
      <c r="II13" s="12"/>
      <c r="IJ13" s="12"/>
      <c r="IK13" s="12"/>
      <c r="IL13" s="12"/>
      <c r="IM13" s="12"/>
      <c r="IN13" s="12"/>
      <c r="IO13" s="12"/>
      <c r="IP13" s="12"/>
      <c r="IQ13" s="12"/>
      <c r="IR13" s="12"/>
      <c r="IS13" s="12"/>
      <c r="IT13" s="12"/>
      <c r="IU13" s="12"/>
    </row>
    <row r="14" spans="1:255" ht="12.75" customHeight="1" x14ac:dyDescent="0.25">
      <c r="A14" s="143" t="s">
        <v>3</v>
      </c>
      <c r="B14" s="143"/>
      <c r="C14" s="150"/>
      <c r="D14" s="150"/>
      <c r="E14" s="150"/>
      <c r="F14" s="150"/>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c r="CO14" s="12"/>
      <c r="CP14" s="12"/>
      <c r="CQ14" s="12"/>
      <c r="CR14" s="12"/>
      <c r="CS14" s="12"/>
      <c r="CT14" s="12"/>
      <c r="CU14" s="12"/>
      <c r="CV14" s="12"/>
      <c r="CW14" s="12"/>
      <c r="CX14" s="12"/>
      <c r="CY14" s="12"/>
      <c r="CZ14" s="12"/>
      <c r="DA14" s="12"/>
      <c r="DB14" s="12"/>
      <c r="DC14" s="12"/>
      <c r="DD14" s="12"/>
      <c r="DE14" s="12"/>
      <c r="DF14" s="12"/>
      <c r="DG14" s="12"/>
      <c r="DH14" s="12"/>
      <c r="DI14" s="12"/>
      <c r="DJ14" s="12"/>
      <c r="DK14" s="12"/>
      <c r="DL14" s="12"/>
      <c r="DM14" s="12"/>
      <c r="DN14" s="12"/>
      <c r="DO14" s="12"/>
      <c r="DP14" s="12"/>
      <c r="DQ14" s="12"/>
      <c r="DR14" s="12"/>
      <c r="DS14" s="12"/>
      <c r="DT14" s="12"/>
      <c r="DU14" s="12"/>
      <c r="DV14" s="12"/>
      <c r="DW14" s="12"/>
      <c r="DX14" s="12"/>
      <c r="DY14" s="12"/>
      <c r="DZ14" s="12"/>
      <c r="EA14" s="12"/>
      <c r="EB14" s="12"/>
      <c r="EC14" s="12"/>
      <c r="ED14" s="12"/>
      <c r="EE14" s="12"/>
      <c r="EF14" s="12"/>
      <c r="EG14" s="12"/>
      <c r="EH14" s="12"/>
      <c r="EI14" s="12"/>
      <c r="EJ14" s="12"/>
      <c r="EK14" s="12"/>
      <c r="EL14" s="12"/>
      <c r="EM14" s="12"/>
      <c r="EN14" s="12"/>
      <c r="EO14" s="12"/>
      <c r="EP14" s="12"/>
      <c r="EQ14" s="12"/>
      <c r="ER14" s="12"/>
      <c r="ES14" s="12"/>
      <c r="ET14" s="12"/>
      <c r="EU14" s="12"/>
      <c r="EV14" s="12"/>
      <c r="EW14" s="12"/>
      <c r="EX14" s="12"/>
      <c r="EY14" s="12"/>
      <c r="EZ14" s="12"/>
      <c r="FA14" s="12"/>
      <c r="FB14" s="12"/>
      <c r="FC14" s="12"/>
      <c r="FD14" s="12"/>
      <c r="FE14" s="12"/>
      <c r="FF14" s="12"/>
      <c r="FG14" s="12"/>
      <c r="FH14" s="12"/>
      <c r="FI14" s="12"/>
      <c r="FJ14" s="12"/>
      <c r="FK14" s="12"/>
      <c r="FL14" s="12"/>
      <c r="FM14" s="12"/>
      <c r="FN14" s="12"/>
      <c r="FO14" s="12"/>
      <c r="FP14" s="12"/>
      <c r="FQ14" s="12"/>
      <c r="FR14" s="12"/>
      <c r="FS14" s="12"/>
      <c r="FT14" s="12"/>
      <c r="FU14" s="12"/>
      <c r="FV14" s="12"/>
      <c r="FW14" s="12"/>
      <c r="FX14" s="12"/>
      <c r="FY14" s="12"/>
      <c r="FZ14" s="12"/>
      <c r="GA14" s="12"/>
      <c r="GB14" s="12"/>
      <c r="GC14" s="12"/>
      <c r="GD14" s="12"/>
      <c r="GE14" s="12"/>
      <c r="GF14" s="12"/>
      <c r="GG14" s="12"/>
      <c r="GH14" s="12"/>
      <c r="GI14" s="12"/>
      <c r="GJ14" s="12"/>
      <c r="GK14" s="12"/>
      <c r="GL14" s="12"/>
      <c r="GM14" s="12"/>
      <c r="GN14" s="12"/>
      <c r="GO14" s="12"/>
      <c r="GP14" s="12"/>
      <c r="GQ14" s="12"/>
      <c r="GR14" s="12"/>
      <c r="GS14" s="12"/>
      <c r="GT14" s="12"/>
      <c r="GU14" s="12"/>
      <c r="GV14" s="12"/>
      <c r="GW14" s="12"/>
      <c r="GX14" s="12"/>
      <c r="GY14" s="12"/>
      <c r="GZ14" s="12"/>
      <c r="HA14" s="12"/>
      <c r="HB14" s="12"/>
      <c r="HC14" s="12"/>
      <c r="HD14" s="12"/>
      <c r="HE14" s="12"/>
      <c r="HF14" s="12"/>
      <c r="HG14" s="12"/>
      <c r="HH14" s="12"/>
      <c r="HI14" s="12"/>
      <c r="HJ14" s="12"/>
      <c r="HK14" s="12"/>
      <c r="HL14" s="12"/>
      <c r="HM14" s="12"/>
      <c r="HN14" s="12"/>
      <c r="HO14" s="12"/>
      <c r="HP14" s="12"/>
      <c r="HQ14" s="12"/>
      <c r="HR14" s="12"/>
      <c r="HS14" s="12"/>
      <c r="HT14" s="12"/>
      <c r="HU14" s="12"/>
      <c r="HV14" s="12"/>
      <c r="HW14" s="12"/>
      <c r="HX14" s="12"/>
      <c r="HY14" s="12"/>
      <c r="HZ14" s="12"/>
      <c r="IA14" s="12"/>
      <c r="IB14" s="12"/>
      <c r="IC14" s="12"/>
      <c r="ID14" s="12"/>
      <c r="IE14" s="12"/>
      <c r="IF14" s="12"/>
      <c r="IG14" s="12"/>
      <c r="IH14" s="12"/>
      <c r="II14" s="12"/>
      <c r="IJ14" s="12"/>
      <c r="IK14" s="12"/>
      <c r="IL14" s="12"/>
      <c r="IM14" s="12"/>
      <c r="IN14" s="12"/>
      <c r="IO14" s="12"/>
      <c r="IP14" s="12"/>
      <c r="IQ14" s="12"/>
      <c r="IR14" s="12"/>
      <c r="IS14" s="12"/>
      <c r="IT14" s="12"/>
      <c r="IU14" s="12"/>
    </row>
    <row r="15" spans="1:255" ht="12.75" customHeight="1" x14ac:dyDescent="0.25">
      <c r="A15" s="144" t="s">
        <v>1</v>
      </c>
      <c r="B15" s="144"/>
      <c r="C15" s="146" t="s">
        <v>68</v>
      </c>
      <c r="D15" s="146"/>
      <c r="E15" s="146"/>
      <c r="F15" s="146"/>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c r="CO15" s="12"/>
      <c r="CP15" s="12"/>
      <c r="CQ15" s="12"/>
      <c r="CR15" s="12"/>
      <c r="CS15" s="12"/>
      <c r="CT15" s="12"/>
      <c r="CU15" s="12"/>
      <c r="CV15" s="12"/>
      <c r="CW15" s="12"/>
      <c r="CX15" s="12"/>
      <c r="CY15" s="12"/>
      <c r="CZ15" s="12"/>
      <c r="DA15" s="12"/>
      <c r="DB15" s="12"/>
      <c r="DC15" s="12"/>
      <c r="DD15" s="12"/>
      <c r="DE15" s="12"/>
      <c r="DF15" s="12"/>
      <c r="DG15" s="12"/>
      <c r="DH15" s="12"/>
      <c r="DI15" s="12"/>
      <c r="DJ15" s="12"/>
      <c r="DK15" s="12"/>
      <c r="DL15" s="12"/>
      <c r="DM15" s="12"/>
      <c r="DN15" s="12"/>
      <c r="DO15" s="12"/>
      <c r="DP15" s="12"/>
      <c r="DQ15" s="12"/>
      <c r="DR15" s="12"/>
      <c r="DS15" s="12"/>
      <c r="DT15" s="12"/>
      <c r="DU15" s="12"/>
      <c r="DV15" s="12"/>
      <c r="DW15" s="12"/>
      <c r="DX15" s="12"/>
      <c r="DY15" s="12"/>
      <c r="DZ15" s="12"/>
      <c r="EA15" s="12"/>
      <c r="EB15" s="12"/>
      <c r="EC15" s="12"/>
      <c r="ED15" s="12"/>
      <c r="EE15" s="12"/>
      <c r="EF15" s="12"/>
      <c r="EG15" s="12"/>
      <c r="EH15" s="12"/>
      <c r="EI15" s="12"/>
      <c r="EJ15" s="12"/>
      <c r="EK15" s="12"/>
      <c r="EL15" s="12"/>
      <c r="EM15" s="12"/>
      <c r="EN15" s="12"/>
      <c r="EO15" s="12"/>
      <c r="EP15" s="12"/>
      <c r="EQ15" s="12"/>
      <c r="ER15" s="12"/>
      <c r="ES15" s="12"/>
      <c r="ET15" s="12"/>
      <c r="EU15" s="12"/>
      <c r="EV15" s="12"/>
      <c r="EW15" s="12"/>
      <c r="EX15" s="12"/>
      <c r="EY15" s="12"/>
      <c r="EZ15" s="12"/>
      <c r="FA15" s="12"/>
      <c r="FB15" s="12"/>
      <c r="FC15" s="12"/>
      <c r="FD15" s="12"/>
      <c r="FE15" s="12"/>
      <c r="FF15" s="12"/>
      <c r="FG15" s="12"/>
      <c r="FH15" s="12"/>
      <c r="FI15" s="12"/>
      <c r="FJ15" s="12"/>
      <c r="FK15" s="12"/>
      <c r="FL15" s="12"/>
      <c r="FM15" s="12"/>
      <c r="FN15" s="12"/>
      <c r="FO15" s="12"/>
      <c r="FP15" s="12"/>
      <c r="FQ15" s="12"/>
      <c r="FR15" s="12"/>
      <c r="FS15" s="12"/>
      <c r="FT15" s="12"/>
      <c r="FU15" s="12"/>
      <c r="FV15" s="12"/>
      <c r="FW15" s="12"/>
      <c r="FX15" s="12"/>
      <c r="FY15" s="12"/>
      <c r="FZ15" s="12"/>
      <c r="GA15" s="12"/>
      <c r="GB15" s="12"/>
      <c r="GC15" s="12"/>
      <c r="GD15" s="12"/>
      <c r="GE15" s="12"/>
      <c r="GF15" s="12"/>
      <c r="GG15" s="12"/>
      <c r="GH15" s="12"/>
      <c r="GI15" s="12"/>
      <c r="GJ15" s="12"/>
      <c r="GK15" s="12"/>
      <c r="GL15" s="12"/>
      <c r="GM15" s="12"/>
      <c r="GN15" s="12"/>
      <c r="GO15" s="12"/>
      <c r="GP15" s="12"/>
      <c r="GQ15" s="12"/>
      <c r="GR15" s="12"/>
      <c r="GS15" s="12"/>
      <c r="GT15" s="12"/>
      <c r="GU15" s="12"/>
      <c r="GV15" s="12"/>
      <c r="GW15" s="12"/>
      <c r="GX15" s="12"/>
      <c r="GY15" s="12"/>
      <c r="GZ15" s="12"/>
      <c r="HA15" s="12"/>
      <c r="HB15" s="12"/>
      <c r="HC15" s="12"/>
      <c r="HD15" s="12"/>
      <c r="HE15" s="12"/>
      <c r="HF15" s="12"/>
      <c r="HG15" s="12"/>
      <c r="HH15" s="12"/>
      <c r="HI15" s="12"/>
      <c r="HJ15" s="12"/>
      <c r="HK15" s="12"/>
      <c r="HL15" s="12"/>
      <c r="HM15" s="12"/>
      <c r="HN15" s="12"/>
      <c r="HO15" s="12"/>
      <c r="HP15" s="12"/>
      <c r="HQ15" s="12"/>
      <c r="HR15" s="12"/>
      <c r="HS15" s="12"/>
      <c r="HT15" s="12"/>
      <c r="HU15" s="12"/>
      <c r="HV15" s="12"/>
      <c r="HW15" s="12"/>
      <c r="HX15" s="12"/>
      <c r="HY15" s="12"/>
      <c r="HZ15" s="12"/>
      <c r="IA15" s="12"/>
      <c r="IB15" s="12"/>
      <c r="IC15" s="12"/>
      <c r="ID15" s="12"/>
      <c r="IE15" s="12"/>
      <c r="IF15" s="12"/>
      <c r="IG15" s="12"/>
      <c r="IH15" s="12"/>
      <c r="II15" s="12"/>
      <c r="IJ15" s="12"/>
      <c r="IK15" s="12"/>
      <c r="IL15" s="12"/>
      <c r="IM15" s="12"/>
      <c r="IN15" s="12"/>
      <c r="IO15" s="12"/>
      <c r="IP15" s="12"/>
      <c r="IQ15" s="12"/>
      <c r="IR15" s="12"/>
      <c r="IS15" s="12"/>
      <c r="IT15" s="12"/>
      <c r="IU15" s="12"/>
    </row>
    <row r="16" spans="1:255" x14ac:dyDescent="0.25">
      <c r="A16" s="144"/>
      <c r="B16" s="144"/>
      <c r="C16" s="115"/>
      <c r="D16" s="115"/>
      <c r="E16" s="146"/>
      <c r="F16" s="146"/>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c r="DA16" s="12"/>
      <c r="DB16" s="12"/>
      <c r="DC16" s="12"/>
      <c r="DD16" s="12"/>
      <c r="DE16" s="12"/>
      <c r="DF16" s="12"/>
      <c r="DG16" s="12"/>
      <c r="DH16" s="12"/>
      <c r="DI16" s="12"/>
      <c r="DJ16" s="12"/>
      <c r="DK16" s="12"/>
      <c r="DL16" s="12"/>
      <c r="DM16" s="12"/>
      <c r="DN16" s="12"/>
      <c r="DO16" s="12"/>
      <c r="DP16" s="12"/>
      <c r="DQ16" s="12"/>
      <c r="DR16" s="12"/>
      <c r="DS16" s="12"/>
      <c r="DT16" s="12"/>
      <c r="DU16" s="12"/>
      <c r="DV16" s="12"/>
      <c r="DW16" s="12"/>
      <c r="DX16" s="12"/>
      <c r="DY16" s="12"/>
      <c r="DZ16" s="12"/>
      <c r="EA16" s="12"/>
      <c r="EB16" s="12"/>
      <c r="EC16" s="12"/>
      <c r="ED16" s="12"/>
      <c r="EE16" s="12"/>
      <c r="EF16" s="12"/>
      <c r="EG16" s="12"/>
      <c r="EH16" s="12"/>
      <c r="EI16" s="12"/>
      <c r="EJ16" s="12"/>
      <c r="EK16" s="12"/>
      <c r="EL16" s="12"/>
      <c r="EM16" s="12"/>
      <c r="EN16" s="12"/>
      <c r="EO16" s="12"/>
      <c r="EP16" s="12"/>
      <c r="EQ16" s="12"/>
      <c r="ER16" s="12"/>
      <c r="ES16" s="12"/>
      <c r="ET16" s="12"/>
      <c r="EU16" s="12"/>
      <c r="EV16" s="12"/>
      <c r="EW16" s="12"/>
      <c r="EX16" s="12"/>
      <c r="EY16" s="12"/>
      <c r="EZ16" s="12"/>
      <c r="FA16" s="12"/>
      <c r="FB16" s="12"/>
      <c r="FC16" s="12"/>
      <c r="FD16" s="12"/>
      <c r="FE16" s="12"/>
      <c r="FF16" s="12"/>
      <c r="FG16" s="12"/>
      <c r="FH16" s="12"/>
      <c r="FI16" s="12"/>
      <c r="FJ16" s="12"/>
      <c r="FK16" s="12"/>
      <c r="FL16" s="12"/>
      <c r="FM16" s="12"/>
      <c r="FN16" s="12"/>
      <c r="FO16" s="12"/>
      <c r="FP16" s="12"/>
      <c r="FQ16" s="12"/>
      <c r="FR16" s="12"/>
      <c r="FS16" s="12"/>
      <c r="FT16" s="12"/>
      <c r="FU16" s="12"/>
      <c r="FV16" s="12"/>
      <c r="FW16" s="12"/>
      <c r="FX16" s="12"/>
      <c r="FY16" s="12"/>
      <c r="FZ16" s="12"/>
      <c r="GA16" s="12"/>
      <c r="GB16" s="12"/>
      <c r="GC16" s="12"/>
      <c r="GD16" s="12"/>
      <c r="GE16" s="12"/>
      <c r="GF16" s="12"/>
      <c r="GG16" s="12"/>
      <c r="GH16" s="12"/>
      <c r="GI16" s="12"/>
      <c r="GJ16" s="12"/>
      <c r="GK16" s="12"/>
      <c r="GL16" s="12"/>
      <c r="GM16" s="12"/>
      <c r="GN16" s="12"/>
      <c r="GO16" s="12"/>
      <c r="GP16" s="12"/>
      <c r="GQ16" s="12"/>
      <c r="GR16" s="12"/>
      <c r="GS16" s="12"/>
      <c r="GT16" s="12"/>
      <c r="GU16" s="12"/>
      <c r="GV16" s="12"/>
      <c r="GW16" s="12"/>
      <c r="GX16" s="12"/>
      <c r="GY16" s="12"/>
      <c r="GZ16" s="12"/>
      <c r="HA16" s="12"/>
      <c r="HB16" s="12"/>
      <c r="HC16" s="12"/>
      <c r="HD16" s="12"/>
      <c r="HE16" s="12"/>
      <c r="HF16" s="12"/>
      <c r="HG16" s="12"/>
      <c r="HH16" s="12"/>
      <c r="HI16" s="12"/>
      <c r="HJ16" s="12"/>
      <c r="HK16" s="12"/>
      <c r="HL16" s="12"/>
      <c r="HM16" s="12"/>
      <c r="HN16" s="12"/>
      <c r="HO16" s="12"/>
      <c r="HP16" s="12"/>
      <c r="HQ16" s="12"/>
      <c r="HR16" s="12"/>
      <c r="HS16" s="12"/>
      <c r="HT16" s="12"/>
      <c r="HU16" s="12"/>
      <c r="HV16" s="12"/>
      <c r="HW16" s="12"/>
      <c r="HX16" s="12"/>
      <c r="HY16" s="12"/>
      <c r="HZ16" s="12"/>
      <c r="IA16" s="12"/>
      <c r="IB16" s="12"/>
      <c r="IC16" s="12"/>
      <c r="ID16" s="12"/>
      <c r="IE16" s="12"/>
      <c r="IF16" s="12"/>
      <c r="IG16" s="12"/>
      <c r="IH16" s="12"/>
      <c r="II16" s="12"/>
      <c r="IJ16" s="12"/>
      <c r="IK16" s="12"/>
      <c r="IL16" s="12"/>
      <c r="IM16" s="12"/>
      <c r="IN16" s="12"/>
      <c r="IO16" s="12"/>
      <c r="IP16" s="12"/>
      <c r="IQ16" s="12"/>
      <c r="IR16" s="12"/>
      <c r="IS16" s="12"/>
      <c r="IT16" s="12"/>
      <c r="IU16" s="12"/>
    </row>
    <row r="17" spans="1:257" x14ac:dyDescent="0.25">
      <c r="A17" s="96" t="s">
        <v>47</v>
      </c>
      <c r="B17" s="96" t="s">
        <v>24</v>
      </c>
      <c r="C17" s="96"/>
      <c r="D17" s="96"/>
      <c r="E17" s="116" t="s">
        <v>51</v>
      </c>
      <c r="F17" s="116" t="s">
        <v>50</v>
      </c>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c r="CH17" s="12"/>
      <c r="CI17" s="12"/>
      <c r="CJ17" s="12"/>
      <c r="CK17" s="12"/>
      <c r="CL17" s="12"/>
      <c r="CM17" s="12"/>
      <c r="CN17" s="12"/>
      <c r="CO17" s="12"/>
      <c r="CP17" s="12"/>
      <c r="CQ17" s="12"/>
      <c r="CR17" s="12"/>
      <c r="CS17" s="12"/>
      <c r="CT17" s="12"/>
      <c r="CU17" s="12"/>
      <c r="CV17" s="12"/>
      <c r="CW17" s="12"/>
      <c r="CX17" s="12"/>
      <c r="CY17" s="12"/>
      <c r="CZ17" s="12"/>
      <c r="DA17" s="12"/>
      <c r="DB17" s="12"/>
      <c r="DC17" s="12"/>
      <c r="DD17" s="12"/>
      <c r="DE17" s="12"/>
      <c r="DF17" s="12"/>
      <c r="DG17" s="12"/>
      <c r="DH17" s="12"/>
      <c r="DI17" s="12"/>
      <c r="DJ17" s="12"/>
      <c r="DK17" s="12"/>
      <c r="DL17" s="12"/>
      <c r="DM17" s="12"/>
      <c r="DN17" s="12"/>
      <c r="DO17" s="12"/>
      <c r="DP17" s="12"/>
      <c r="DQ17" s="12"/>
      <c r="DR17" s="12"/>
      <c r="DS17" s="12"/>
      <c r="DT17" s="12"/>
      <c r="DU17" s="12"/>
      <c r="DV17" s="12"/>
      <c r="DW17" s="12"/>
      <c r="DX17" s="12"/>
      <c r="DY17" s="12"/>
      <c r="DZ17" s="12"/>
      <c r="EA17" s="12"/>
      <c r="EB17" s="12"/>
      <c r="EC17" s="12"/>
      <c r="ED17" s="12"/>
      <c r="EE17" s="12"/>
      <c r="EF17" s="12"/>
      <c r="EG17" s="12"/>
      <c r="EH17" s="12"/>
      <c r="EI17" s="12"/>
      <c r="EJ17" s="12"/>
      <c r="EK17" s="12"/>
      <c r="EL17" s="12"/>
      <c r="EM17" s="12"/>
      <c r="EN17" s="12"/>
      <c r="EO17" s="12"/>
      <c r="EP17" s="12"/>
      <c r="EQ17" s="12"/>
      <c r="ER17" s="12"/>
      <c r="ES17" s="12"/>
      <c r="ET17" s="12"/>
      <c r="EU17" s="12"/>
      <c r="EV17" s="12"/>
      <c r="EW17" s="12"/>
      <c r="EX17" s="12"/>
      <c r="EY17" s="12"/>
      <c r="EZ17" s="12"/>
      <c r="FA17" s="12"/>
      <c r="FB17" s="12"/>
      <c r="FC17" s="12"/>
      <c r="FD17" s="12"/>
      <c r="FE17" s="12"/>
      <c r="FF17" s="12"/>
      <c r="FG17" s="12"/>
      <c r="FH17" s="12"/>
      <c r="FI17" s="12"/>
      <c r="FJ17" s="12"/>
      <c r="FK17" s="12"/>
      <c r="FL17" s="12"/>
      <c r="FM17" s="12"/>
      <c r="FN17" s="12"/>
      <c r="FO17" s="12"/>
      <c r="FP17" s="12"/>
      <c r="FQ17" s="12"/>
      <c r="FR17" s="12"/>
      <c r="FS17" s="12"/>
      <c r="FT17" s="12"/>
      <c r="FU17" s="12"/>
      <c r="FV17" s="12"/>
      <c r="FW17" s="12"/>
      <c r="FX17" s="12"/>
      <c r="FY17" s="12"/>
      <c r="FZ17" s="12"/>
      <c r="GA17" s="12"/>
      <c r="GB17" s="12"/>
      <c r="GC17" s="12"/>
      <c r="GD17" s="12"/>
      <c r="GE17" s="12"/>
      <c r="GF17" s="12"/>
      <c r="GG17" s="12"/>
      <c r="GH17" s="12"/>
      <c r="GI17" s="12"/>
      <c r="GJ17" s="12"/>
      <c r="GK17" s="12"/>
      <c r="GL17" s="12"/>
      <c r="GM17" s="12"/>
      <c r="GN17" s="12"/>
      <c r="GO17" s="12"/>
      <c r="GP17" s="12"/>
      <c r="GQ17" s="12"/>
      <c r="GR17" s="12"/>
      <c r="GS17" s="12"/>
      <c r="GT17" s="12"/>
      <c r="GU17" s="12"/>
      <c r="GV17" s="12"/>
      <c r="GW17" s="12"/>
      <c r="GX17" s="12"/>
      <c r="GY17" s="12"/>
      <c r="GZ17" s="12"/>
      <c r="HA17" s="12"/>
      <c r="HB17" s="12"/>
      <c r="HC17" s="12"/>
      <c r="HD17" s="12"/>
      <c r="HE17" s="12"/>
      <c r="HF17" s="12"/>
      <c r="HG17" s="12"/>
      <c r="HH17" s="12"/>
      <c r="HI17" s="12"/>
      <c r="HJ17" s="12"/>
      <c r="HK17" s="12"/>
      <c r="HL17" s="12"/>
      <c r="HM17" s="12"/>
      <c r="HN17" s="12"/>
      <c r="HO17" s="12"/>
      <c r="HP17" s="12"/>
      <c r="HQ17" s="12"/>
      <c r="HR17" s="12"/>
      <c r="HS17" s="12"/>
      <c r="HT17" s="12"/>
      <c r="HU17" s="12"/>
      <c r="HV17" s="12"/>
      <c r="HW17" s="12"/>
      <c r="HX17" s="12"/>
      <c r="HY17" s="12"/>
      <c r="HZ17" s="12"/>
      <c r="IA17" s="12"/>
      <c r="IB17" s="12"/>
      <c r="IC17" s="12"/>
      <c r="ID17" s="12"/>
      <c r="IE17" s="12"/>
      <c r="IF17" s="12"/>
      <c r="IG17" s="12"/>
      <c r="IH17" s="12"/>
      <c r="II17" s="12"/>
      <c r="IJ17" s="12"/>
      <c r="IK17" s="12"/>
      <c r="IL17" s="12"/>
      <c r="IM17" s="12"/>
      <c r="IN17" s="12"/>
      <c r="IO17" s="12"/>
      <c r="IP17" s="12"/>
      <c r="IQ17" s="12"/>
      <c r="IR17" s="12"/>
      <c r="IS17" s="12"/>
      <c r="IT17" s="12"/>
      <c r="IU17" s="12"/>
    </row>
    <row r="18" spans="1:257" ht="15.6" x14ac:dyDescent="0.25">
      <c r="A18" s="145" t="s">
        <v>53</v>
      </c>
      <c r="B18" s="145"/>
      <c r="C18" s="145"/>
      <c r="D18" s="145"/>
      <c r="E18" s="145"/>
      <c r="F18" s="145"/>
    </row>
    <row r="19" spans="1:257" ht="49.5" customHeight="1" x14ac:dyDescent="0.25">
      <c r="A19" s="117"/>
      <c r="B19" s="117"/>
      <c r="C19" s="117"/>
      <c r="D19" s="117"/>
      <c r="E19" s="117"/>
      <c r="F19" s="117"/>
    </row>
    <row r="20" spans="1:257" ht="11.25" customHeight="1" x14ac:dyDescent="0.25">
      <c r="A20" s="133" t="s">
        <v>4</v>
      </c>
      <c r="B20" s="133"/>
      <c r="C20" s="147" t="s">
        <v>132</v>
      </c>
      <c r="D20" s="147"/>
      <c r="E20" s="147"/>
      <c r="F20" s="147"/>
      <c r="G20" s="13"/>
      <c r="H20" s="14"/>
      <c r="I20" s="14"/>
      <c r="J20" s="14"/>
      <c r="K20" s="14"/>
      <c r="L20" s="14"/>
      <c r="M20" s="14"/>
      <c r="N20" s="14"/>
      <c r="O20" s="14"/>
      <c r="P20" s="14"/>
      <c r="Q20" s="14"/>
      <c r="R20" s="14"/>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c r="CA20" s="12"/>
      <c r="CB20" s="12"/>
      <c r="CC20" s="12"/>
      <c r="CD20" s="12"/>
      <c r="CE20" s="12"/>
      <c r="CF20" s="12"/>
      <c r="CG20" s="12"/>
      <c r="CH20" s="12"/>
      <c r="CI20" s="12"/>
      <c r="CJ20" s="12"/>
      <c r="CK20" s="12"/>
      <c r="CL20" s="12"/>
      <c r="CM20" s="12"/>
      <c r="CN20" s="12"/>
      <c r="CO20" s="12"/>
      <c r="CP20" s="12"/>
      <c r="CQ20" s="12"/>
      <c r="CR20" s="12"/>
      <c r="CS20" s="12"/>
      <c r="CT20" s="12"/>
      <c r="CU20" s="12"/>
      <c r="CV20" s="12"/>
      <c r="CW20" s="12"/>
      <c r="CX20" s="12"/>
      <c r="CY20" s="12"/>
      <c r="CZ20" s="12"/>
      <c r="DA20" s="12"/>
      <c r="DB20" s="12"/>
      <c r="DC20" s="12"/>
      <c r="DD20" s="12"/>
      <c r="DE20" s="12"/>
      <c r="DF20" s="12"/>
      <c r="DG20" s="12"/>
      <c r="DH20" s="12"/>
      <c r="DI20" s="12"/>
      <c r="DJ20" s="12"/>
      <c r="DK20" s="12"/>
      <c r="DL20" s="12"/>
      <c r="DM20" s="12"/>
      <c r="DN20" s="12"/>
      <c r="DO20" s="12"/>
      <c r="DP20" s="12"/>
      <c r="DQ20" s="12"/>
      <c r="DR20" s="12"/>
      <c r="DS20" s="12"/>
      <c r="DT20" s="12"/>
      <c r="DU20" s="12"/>
      <c r="DV20" s="12"/>
      <c r="DW20" s="12"/>
      <c r="DX20" s="12"/>
      <c r="DY20" s="12"/>
      <c r="DZ20" s="12"/>
      <c r="EA20" s="12"/>
      <c r="EB20" s="12"/>
      <c r="EC20" s="12"/>
      <c r="ED20" s="12"/>
      <c r="EE20" s="12"/>
      <c r="EF20" s="12"/>
      <c r="EG20" s="12"/>
      <c r="EH20" s="12"/>
      <c r="EI20" s="12"/>
      <c r="EJ20" s="12"/>
      <c r="EK20" s="12"/>
      <c r="EL20" s="12"/>
      <c r="EM20" s="12"/>
      <c r="EN20" s="12"/>
      <c r="EO20" s="12"/>
      <c r="EP20" s="12"/>
      <c r="EQ20" s="12"/>
      <c r="ER20" s="12"/>
      <c r="ES20" s="12"/>
      <c r="ET20" s="12"/>
      <c r="EU20" s="12"/>
      <c r="EV20" s="12"/>
      <c r="EW20" s="12"/>
      <c r="EX20" s="12"/>
      <c r="EY20" s="12"/>
      <c r="EZ20" s="12"/>
      <c r="FA20" s="12"/>
      <c r="FB20" s="12"/>
      <c r="FC20" s="12"/>
      <c r="FD20" s="12"/>
      <c r="FE20" s="12"/>
      <c r="FF20" s="12"/>
      <c r="FG20" s="12"/>
      <c r="FH20" s="12"/>
      <c r="FI20" s="12"/>
      <c r="FJ20" s="12"/>
      <c r="FK20" s="12"/>
      <c r="FL20" s="12"/>
      <c r="FM20" s="12"/>
      <c r="FN20" s="12"/>
      <c r="FO20" s="12"/>
      <c r="FP20" s="12"/>
      <c r="FQ20" s="12"/>
      <c r="FR20" s="12"/>
      <c r="FS20" s="12"/>
      <c r="FT20" s="12"/>
      <c r="FU20" s="12"/>
      <c r="FV20" s="12"/>
      <c r="FW20" s="12"/>
      <c r="FX20" s="12"/>
      <c r="FY20" s="12"/>
      <c r="FZ20" s="12"/>
      <c r="GA20" s="12"/>
      <c r="GB20" s="12"/>
      <c r="GC20" s="12"/>
      <c r="GD20" s="12"/>
      <c r="GE20" s="12"/>
      <c r="GF20" s="12"/>
      <c r="GG20" s="12"/>
      <c r="GH20" s="12"/>
      <c r="GI20" s="12"/>
      <c r="GJ20" s="12"/>
      <c r="GK20" s="12"/>
      <c r="GL20" s="12"/>
      <c r="GM20" s="12"/>
      <c r="GN20" s="12"/>
      <c r="GO20" s="12"/>
      <c r="GP20" s="12"/>
      <c r="GQ20" s="12"/>
      <c r="GR20" s="12"/>
      <c r="GS20" s="12"/>
      <c r="GT20" s="12"/>
      <c r="GU20" s="12"/>
      <c r="GV20" s="12"/>
      <c r="GW20" s="12"/>
      <c r="GX20" s="12"/>
      <c r="GY20" s="12"/>
      <c r="GZ20" s="12"/>
      <c r="HA20" s="12"/>
      <c r="HB20" s="12"/>
      <c r="HC20" s="12"/>
      <c r="HD20" s="12"/>
      <c r="HE20" s="12"/>
      <c r="HF20" s="12"/>
      <c r="HG20" s="12"/>
      <c r="HH20" s="12"/>
      <c r="HI20" s="12"/>
      <c r="HJ20" s="12"/>
      <c r="HK20" s="12"/>
      <c r="HL20" s="12"/>
      <c r="HM20" s="12"/>
      <c r="HN20" s="12"/>
      <c r="HO20" s="12"/>
      <c r="HP20" s="12"/>
      <c r="HQ20" s="12"/>
      <c r="HR20" s="12"/>
      <c r="HS20" s="12"/>
      <c r="HT20" s="12"/>
      <c r="HU20" s="12"/>
      <c r="HV20" s="12"/>
      <c r="HW20" s="12"/>
      <c r="HX20" s="12"/>
      <c r="HY20" s="12"/>
      <c r="HZ20" s="12"/>
      <c r="IA20" s="12"/>
      <c r="IB20" s="12"/>
      <c r="IC20" s="12"/>
      <c r="ID20" s="12"/>
      <c r="IE20" s="12"/>
      <c r="IF20" s="12"/>
      <c r="IG20" s="12"/>
      <c r="IH20" s="12"/>
      <c r="II20" s="12"/>
      <c r="IJ20" s="12"/>
      <c r="IK20" s="12"/>
      <c r="IL20" s="12"/>
      <c r="IM20" s="12"/>
      <c r="IN20" s="12"/>
      <c r="IO20" s="12"/>
      <c r="IP20" s="12"/>
      <c r="IQ20" s="12"/>
      <c r="IR20" s="12"/>
      <c r="IS20" s="12"/>
      <c r="IT20" s="12"/>
      <c r="IU20" s="12"/>
    </row>
    <row r="21" spans="1:257" ht="11.25" customHeight="1" x14ac:dyDescent="0.25">
      <c r="A21" s="133" t="s">
        <v>21</v>
      </c>
      <c r="B21" s="133"/>
      <c r="C21" s="140" t="s">
        <v>133</v>
      </c>
      <c r="D21" s="140"/>
      <c r="E21" s="140"/>
      <c r="F21" s="140"/>
      <c r="G21" s="15"/>
      <c r="H21" s="15"/>
      <c r="I21" s="15"/>
      <c r="J21" s="15"/>
      <c r="K21" s="15"/>
      <c r="L21" s="15"/>
      <c r="M21" s="15"/>
      <c r="N21" s="15"/>
      <c r="O21" s="15"/>
      <c r="P21" s="15"/>
      <c r="Q21" s="15"/>
      <c r="R21" s="15"/>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c r="CJ21" s="12"/>
      <c r="CK21" s="12"/>
      <c r="CL21" s="12"/>
      <c r="CM21" s="12"/>
      <c r="CN21" s="12"/>
      <c r="CO21" s="12"/>
      <c r="CP21" s="12"/>
      <c r="CQ21" s="12"/>
      <c r="CR21" s="12"/>
      <c r="CS21" s="12"/>
      <c r="CT21" s="12"/>
      <c r="CU21" s="12"/>
      <c r="CV21" s="12"/>
      <c r="CW21" s="12"/>
      <c r="CX21" s="12"/>
      <c r="CY21" s="12"/>
      <c r="CZ21" s="12"/>
      <c r="DA21" s="12"/>
      <c r="DB21" s="12"/>
      <c r="DC21" s="12"/>
      <c r="DD21" s="12"/>
      <c r="DE21" s="12"/>
      <c r="DF21" s="12"/>
      <c r="DG21" s="12"/>
      <c r="DH21" s="12"/>
      <c r="DI21" s="12"/>
      <c r="DJ21" s="12"/>
      <c r="DK21" s="12"/>
      <c r="DL21" s="12"/>
      <c r="DM21" s="12"/>
      <c r="DN21" s="12"/>
      <c r="DO21" s="12"/>
      <c r="DP21" s="12"/>
      <c r="DQ21" s="12"/>
      <c r="DR21" s="12"/>
      <c r="DS21" s="12"/>
      <c r="DT21" s="12"/>
      <c r="DU21" s="12"/>
      <c r="DV21" s="12"/>
      <c r="DW21" s="12"/>
      <c r="DX21" s="12"/>
      <c r="DY21" s="12"/>
      <c r="DZ21" s="12"/>
      <c r="EA21" s="12"/>
      <c r="EB21" s="12"/>
      <c r="EC21" s="12"/>
      <c r="ED21" s="12"/>
      <c r="EE21" s="12"/>
      <c r="EF21" s="12"/>
      <c r="EG21" s="12"/>
      <c r="EH21" s="12"/>
      <c r="EI21" s="12"/>
      <c r="EJ21" s="12"/>
      <c r="EK21" s="12"/>
      <c r="EL21" s="12"/>
      <c r="EM21" s="12"/>
      <c r="EN21" s="12"/>
      <c r="EO21" s="12"/>
      <c r="EP21" s="12"/>
      <c r="EQ21" s="12"/>
      <c r="ER21" s="12"/>
      <c r="ES21" s="12"/>
      <c r="ET21" s="12"/>
      <c r="EU21" s="12"/>
      <c r="EV21" s="12"/>
      <c r="EW21" s="12"/>
      <c r="EX21" s="12"/>
      <c r="EY21" s="12"/>
      <c r="EZ21" s="12"/>
      <c r="FA21" s="12"/>
      <c r="FB21" s="12"/>
      <c r="FC21" s="12"/>
      <c r="FD21" s="12"/>
      <c r="FE21" s="12"/>
      <c r="FF21" s="12"/>
      <c r="FG21" s="12"/>
      <c r="FH21" s="12"/>
      <c r="FI21" s="12"/>
      <c r="FJ21" s="12"/>
      <c r="FK21" s="12"/>
      <c r="FL21" s="12"/>
      <c r="FM21" s="12"/>
      <c r="FN21" s="12"/>
      <c r="FO21" s="12"/>
      <c r="FP21" s="12"/>
      <c r="FQ21" s="12"/>
      <c r="FR21" s="12"/>
      <c r="FS21" s="12"/>
      <c r="FT21" s="12"/>
      <c r="FU21" s="12"/>
      <c r="FV21" s="12"/>
      <c r="FW21" s="12"/>
      <c r="FX21" s="12"/>
      <c r="FY21" s="12"/>
      <c r="FZ21" s="12"/>
      <c r="GA21" s="12"/>
      <c r="GB21" s="12"/>
      <c r="GC21" s="12"/>
      <c r="GD21" s="12"/>
      <c r="GE21" s="12"/>
      <c r="GF21" s="12"/>
      <c r="GG21" s="12"/>
      <c r="GH21" s="12"/>
      <c r="GI21" s="12"/>
      <c r="GJ21" s="12"/>
      <c r="GK21" s="12"/>
      <c r="GL21" s="12"/>
      <c r="GM21" s="12"/>
      <c r="GN21" s="12"/>
      <c r="GO21" s="12"/>
      <c r="GP21" s="12"/>
      <c r="GQ21" s="12"/>
      <c r="GR21" s="12"/>
      <c r="GS21" s="12"/>
      <c r="GT21" s="12"/>
      <c r="GU21" s="12"/>
      <c r="GV21" s="12"/>
      <c r="GW21" s="12"/>
      <c r="GX21" s="12"/>
      <c r="GY21" s="12"/>
      <c r="GZ21" s="12"/>
      <c r="HA21" s="12"/>
      <c r="HB21" s="12"/>
      <c r="HC21" s="12"/>
      <c r="HD21" s="12"/>
      <c r="HE21" s="12"/>
      <c r="HF21" s="12"/>
      <c r="HG21" s="12"/>
      <c r="HH21" s="12"/>
      <c r="HI21" s="12"/>
      <c r="HJ21" s="12"/>
      <c r="HK21" s="12"/>
      <c r="HL21" s="12"/>
      <c r="HM21" s="12"/>
      <c r="HN21" s="12"/>
      <c r="HO21" s="12"/>
      <c r="HP21" s="12"/>
      <c r="HQ21" s="12"/>
      <c r="HR21" s="12"/>
      <c r="HS21" s="12"/>
      <c r="HT21" s="12"/>
      <c r="HU21" s="12"/>
      <c r="HV21" s="12"/>
      <c r="HW21" s="12"/>
      <c r="HX21" s="12"/>
      <c r="HY21" s="12"/>
      <c r="HZ21" s="12"/>
      <c r="IA21" s="12"/>
      <c r="IB21" s="12"/>
      <c r="IC21" s="12"/>
      <c r="ID21" s="12"/>
      <c r="IE21" s="12"/>
      <c r="IF21" s="12"/>
      <c r="IG21" s="12"/>
      <c r="IH21" s="12"/>
      <c r="II21" s="12"/>
      <c r="IJ21" s="12"/>
      <c r="IK21" s="12"/>
      <c r="IL21" s="12"/>
      <c r="IM21" s="12"/>
      <c r="IN21" s="12"/>
      <c r="IO21" s="12"/>
      <c r="IP21" s="12"/>
      <c r="IQ21" s="12"/>
      <c r="IR21" s="12"/>
      <c r="IS21" s="12"/>
      <c r="IT21" s="12"/>
      <c r="IU21" s="12"/>
    </row>
    <row r="22" spans="1:257" ht="10.199999999999999" customHeight="1" x14ac:dyDescent="0.25">
      <c r="A22" s="133" t="str">
        <f>IF(C22="","","Pasūtījuma Nr.:")</f>
        <v>Pasūtījuma Nr.:</v>
      </c>
      <c r="B22" s="133"/>
      <c r="C22" s="140" t="s">
        <v>129</v>
      </c>
      <c r="D22" s="140"/>
      <c r="E22" s="140"/>
      <c r="F22" s="140"/>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c r="CJ22" s="12"/>
      <c r="CK22" s="12"/>
      <c r="CL22" s="12"/>
      <c r="CM22" s="12"/>
      <c r="CN22" s="12"/>
      <c r="CO22" s="12"/>
      <c r="CP22" s="12"/>
      <c r="CQ22" s="12"/>
      <c r="CR22" s="12"/>
      <c r="CS22" s="12"/>
      <c r="CT22" s="12"/>
      <c r="CU22" s="12"/>
      <c r="CV22" s="12"/>
      <c r="CW22" s="12"/>
      <c r="CX22" s="12"/>
      <c r="CY22" s="12"/>
      <c r="CZ22" s="12"/>
      <c r="DA22" s="12"/>
      <c r="DB22" s="12"/>
      <c r="DC22" s="12"/>
      <c r="DD22" s="12"/>
      <c r="DE22" s="12"/>
      <c r="DF22" s="12"/>
      <c r="DG22" s="12"/>
      <c r="DH22" s="12"/>
      <c r="DI22" s="12"/>
      <c r="DJ22" s="12"/>
      <c r="DK22" s="12"/>
      <c r="DL22" s="12"/>
      <c r="DM22" s="12"/>
      <c r="DN22" s="12"/>
      <c r="DO22" s="12"/>
      <c r="DP22" s="12"/>
      <c r="DQ22" s="12"/>
      <c r="DR22" s="12"/>
      <c r="DS22" s="12"/>
      <c r="DT22" s="12"/>
      <c r="DU22" s="12"/>
      <c r="DV22" s="12"/>
      <c r="DW22" s="12"/>
      <c r="DX22" s="12"/>
      <c r="DY22" s="12"/>
      <c r="DZ22" s="12"/>
      <c r="EA22" s="12"/>
      <c r="EB22" s="12"/>
      <c r="EC22" s="12"/>
      <c r="ED22" s="12"/>
      <c r="EE22" s="12"/>
      <c r="EF22" s="12"/>
      <c r="EG22" s="12"/>
      <c r="EH22" s="12"/>
      <c r="EI22" s="12"/>
      <c r="EJ22" s="12"/>
      <c r="EK22" s="12"/>
      <c r="EL22" s="12"/>
      <c r="EM22" s="12"/>
      <c r="EN22" s="12"/>
      <c r="EO22" s="12"/>
      <c r="EP22" s="12"/>
      <c r="EQ22" s="12"/>
      <c r="ER22" s="12"/>
      <c r="ES22" s="12"/>
      <c r="ET22" s="12"/>
      <c r="EU22" s="12"/>
      <c r="EV22" s="12"/>
      <c r="EW22" s="12"/>
      <c r="EX22" s="12"/>
      <c r="EY22" s="12"/>
      <c r="EZ22" s="12"/>
      <c r="FA22" s="12"/>
      <c r="FB22" s="12"/>
      <c r="FC22" s="12"/>
      <c r="FD22" s="12"/>
      <c r="FE22" s="12"/>
      <c r="FF22" s="12"/>
      <c r="FG22" s="12"/>
      <c r="FH22" s="12"/>
      <c r="FI22" s="12"/>
      <c r="FJ22" s="12"/>
      <c r="FK22" s="12"/>
      <c r="FL22" s="12"/>
      <c r="FM22" s="12"/>
      <c r="FN22" s="12"/>
      <c r="FO22" s="12"/>
      <c r="FP22" s="12"/>
      <c r="FQ22" s="12"/>
      <c r="FR22" s="12"/>
      <c r="FS22" s="12"/>
      <c r="FT22" s="12"/>
      <c r="FU22" s="12"/>
      <c r="FV22" s="12"/>
      <c r="FW22" s="12"/>
      <c r="FX22" s="12"/>
      <c r="FY22" s="12"/>
      <c r="FZ22" s="12"/>
      <c r="GA22" s="12"/>
      <c r="GB22" s="12"/>
      <c r="GC22" s="12"/>
      <c r="GD22" s="12"/>
      <c r="GE22" s="12"/>
      <c r="GF22" s="12"/>
      <c r="GG22" s="12"/>
      <c r="GH22" s="12"/>
      <c r="GI22" s="12"/>
      <c r="GJ22" s="12"/>
      <c r="GK22" s="12"/>
      <c r="GL22" s="12"/>
      <c r="GM22" s="12"/>
      <c r="GN22" s="12"/>
      <c r="GO22" s="12"/>
      <c r="GP22" s="12"/>
      <c r="GQ22" s="12"/>
      <c r="GR22" s="12"/>
      <c r="GS22" s="12"/>
      <c r="GT22" s="12"/>
      <c r="GU22" s="12"/>
      <c r="GV22" s="12"/>
      <c r="GW22" s="12"/>
      <c r="GX22" s="12"/>
      <c r="GY22" s="12"/>
      <c r="GZ22" s="12"/>
      <c r="HA22" s="12"/>
      <c r="HB22" s="12"/>
      <c r="HC22" s="12"/>
      <c r="HD22" s="12"/>
      <c r="HE22" s="12"/>
      <c r="HF22" s="12"/>
      <c r="HG22" s="12"/>
      <c r="HH22" s="12"/>
      <c r="HI22" s="12"/>
      <c r="HJ22" s="12"/>
      <c r="HK22" s="12"/>
      <c r="HL22" s="12"/>
      <c r="HM22" s="12"/>
      <c r="HN22" s="12"/>
      <c r="HO22" s="12"/>
      <c r="HP22" s="12"/>
      <c r="HQ22" s="12"/>
      <c r="HR22" s="12"/>
      <c r="HS22" s="12"/>
      <c r="HT22" s="12"/>
      <c r="HU22" s="12"/>
      <c r="HV22" s="12"/>
      <c r="HW22" s="12"/>
      <c r="HX22" s="12"/>
      <c r="HY22" s="12"/>
      <c r="HZ22" s="12"/>
      <c r="IA22" s="12"/>
      <c r="IB22" s="12"/>
      <c r="IC22" s="12"/>
      <c r="ID22" s="12"/>
      <c r="IE22" s="12"/>
      <c r="IF22" s="12"/>
      <c r="IG22" s="12"/>
      <c r="IH22" s="12"/>
      <c r="II22" s="12"/>
      <c r="IJ22" s="12"/>
      <c r="IK22" s="12"/>
      <c r="IL22" s="12"/>
      <c r="IM22" s="12"/>
      <c r="IN22" s="12"/>
      <c r="IO22" s="12"/>
      <c r="IP22" s="12"/>
      <c r="IQ22" s="12"/>
      <c r="IR22" s="12"/>
      <c r="IS22" s="12"/>
      <c r="IT22" s="12"/>
      <c r="IU22" s="12"/>
    </row>
    <row r="23" spans="1:257" ht="11.25" customHeight="1" x14ac:dyDescent="0.25">
      <c r="A23" s="133" t="str">
        <f>IF(C23="","","Iepirkuma ID:")</f>
        <v/>
      </c>
      <c r="B23" s="133"/>
      <c r="C23" s="140"/>
      <c r="D23" s="140"/>
      <c r="E23" s="140"/>
      <c r="F23" s="140"/>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c r="CJ23" s="12"/>
      <c r="CK23" s="12"/>
      <c r="CL23" s="12"/>
      <c r="CM23" s="12"/>
      <c r="CN23" s="12"/>
      <c r="CO23" s="12"/>
      <c r="CP23" s="12"/>
      <c r="CQ23" s="12"/>
      <c r="CR23" s="12"/>
      <c r="CS23" s="12"/>
      <c r="CT23" s="12"/>
      <c r="CU23" s="12"/>
      <c r="CV23" s="12"/>
      <c r="CW23" s="12"/>
      <c r="CX23" s="12"/>
      <c r="CY23" s="12"/>
      <c r="CZ23" s="12"/>
      <c r="DA23" s="12"/>
      <c r="DB23" s="12"/>
      <c r="DC23" s="12"/>
      <c r="DD23" s="12"/>
      <c r="DE23" s="12"/>
      <c r="DF23" s="12"/>
      <c r="DG23" s="12"/>
      <c r="DH23" s="12"/>
      <c r="DI23" s="12"/>
      <c r="DJ23" s="12"/>
      <c r="DK23" s="12"/>
      <c r="DL23" s="12"/>
      <c r="DM23" s="12"/>
      <c r="DN23" s="12"/>
      <c r="DO23" s="12"/>
      <c r="DP23" s="12"/>
      <c r="DQ23" s="12"/>
      <c r="DR23" s="12"/>
      <c r="DS23" s="12"/>
      <c r="DT23" s="12"/>
      <c r="DU23" s="12"/>
      <c r="DV23" s="12"/>
      <c r="DW23" s="12"/>
      <c r="DX23" s="12"/>
      <c r="DY23" s="12"/>
      <c r="DZ23" s="12"/>
      <c r="EA23" s="12"/>
      <c r="EB23" s="12"/>
      <c r="EC23" s="12"/>
      <c r="ED23" s="12"/>
      <c r="EE23" s="12"/>
      <c r="EF23" s="12"/>
      <c r="EG23" s="12"/>
      <c r="EH23" s="12"/>
      <c r="EI23" s="12"/>
      <c r="EJ23" s="12"/>
      <c r="EK23" s="12"/>
      <c r="EL23" s="12"/>
      <c r="EM23" s="12"/>
      <c r="EN23" s="12"/>
      <c r="EO23" s="12"/>
      <c r="EP23" s="12"/>
      <c r="EQ23" s="12"/>
      <c r="ER23" s="12"/>
      <c r="ES23" s="12"/>
      <c r="ET23" s="12"/>
      <c r="EU23" s="12"/>
      <c r="EV23" s="12"/>
      <c r="EW23" s="12"/>
      <c r="EX23" s="12"/>
      <c r="EY23" s="12"/>
      <c r="EZ23" s="12"/>
      <c r="FA23" s="12"/>
      <c r="FB23" s="12"/>
      <c r="FC23" s="12"/>
      <c r="FD23" s="12"/>
      <c r="FE23" s="12"/>
      <c r="FF23" s="12"/>
      <c r="FG23" s="12"/>
      <c r="FH23" s="12"/>
      <c r="FI23" s="12"/>
      <c r="FJ23" s="12"/>
      <c r="FK23" s="12"/>
      <c r="FL23" s="12"/>
      <c r="FM23" s="12"/>
      <c r="FN23" s="12"/>
      <c r="FO23" s="12"/>
      <c r="FP23" s="12"/>
      <c r="FQ23" s="12"/>
      <c r="FR23" s="12"/>
      <c r="FS23" s="12"/>
      <c r="FT23" s="12"/>
      <c r="FU23" s="12"/>
      <c r="FV23" s="12"/>
      <c r="FW23" s="12"/>
      <c r="FX23" s="12"/>
      <c r="FY23" s="12"/>
      <c r="FZ23" s="12"/>
      <c r="GA23" s="12"/>
      <c r="GB23" s="12"/>
      <c r="GC23" s="12"/>
      <c r="GD23" s="12"/>
      <c r="GE23" s="12"/>
      <c r="GF23" s="12"/>
      <c r="GG23" s="12"/>
      <c r="GH23" s="12"/>
      <c r="GI23" s="12"/>
      <c r="GJ23" s="12"/>
      <c r="GK23" s="12"/>
      <c r="GL23" s="12"/>
      <c r="GM23" s="12"/>
      <c r="GN23" s="12"/>
      <c r="GO23" s="12"/>
      <c r="GP23" s="12"/>
      <c r="GQ23" s="12"/>
      <c r="GR23" s="12"/>
      <c r="GS23" s="12"/>
      <c r="GT23" s="12"/>
      <c r="GU23" s="12"/>
      <c r="GV23" s="12"/>
      <c r="GW23" s="12"/>
      <c r="GX23" s="12"/>
      <c r="GY23" s="12"/>
      <c r="GZ23" s="12"/>
      <c r="HA23" s="12"/>
      <c r="HB23" s="12"/>
      <c r="HC23" s="12"/>
      <c r="HD23" s="12"/>
      <c r="HE23" s="12"/>
      <c r="HF23" s="12"/>
      <c r="HG23" s="12"/>
      <c r="HH23" s="12"/>
      <c r="HI23" s="12"/>
      <c r="HJ23" s="12"/>
      <c r="HK23" s="12"/>
      <c r="HL23" s="12"/>
      <c r="HM23" s="12"/>
      <c r="HN23" s="12"/>
      <c r="HO23" s="12"/>
      <c r="HP23" s="12"/>
      <c r="HQ23" s="12"/>
      <c r="HR23" s="12"/>
      <c r="HS23" s="12"/>
      <c r="HT23" s="12"/>
      <c r="HU23" s="12"/>
      <c r="HV23" s="12"/>
      <c r="HW23" s="12"/>
      <c r="HX23" s="12"/>
      <c r="HY23" s="12"/>
      <c r="HZ23" s="12"/>
      <c r="IA23" s="12"/>
      <c r="IB23" s="12"/>
      <c r="IC23" s="12"/>
      <c r="ID23" s="12"/>
      <c r="IE23" s="12"/>
      <c r="IF23" s="12"/>
      <c r="IG23" s="12"/>
      <c r="IH23" s="12"/>
      <c r="II23" s="12"/>
      <c r="IJ23" s="12"/>
      <c r="IK23" s="12"/>
      <c r="IL23" s="12"/>
      <c r="IM23" s="12"/>
      <c r="IN23" s="12"/>
      <c r="IO23" s="12"/>
      <c r="IP23" s="12"/>
      <c r="IQ23" s="12"/>
      <c r="IR23" s="12"/>
      <c r="IS23" s="12"/>
      <c r="IT23" s="12"/>
      <c r="IU23" s="12"/>
    </row>
    <row r="24" spans="1:257" s="11" customFormat="1" x14ac:dyDescent="0.25">
      <c r="A24" s="142"/>
      <c r="B24" s="142"/>
      <c r="C24" s="140"/>
      <c r="D24" s="140"/>
      <c r="E24" s="140"/>
      <c r="F24" s="140"/>
      <c r="G24" s="16"/>
      <c r="H24" s="16"/>
      <c r="I24" s="16"/>
      <c r="J24" s="16"/>
      <c r="K24" s="12"/>
      <c r="L24" s="12"/>
      <c r="M24" s="12"/>
      <c r="N24" s="12"/>
      <c r="O24" s="12"/>
      <c r="P24" s="12"/>
      <c r="Q24" s="12"/>
      <c r="R24" s="12"/>
      <c r="IV24" s="12"/>
      <c r="IW24" s="12"/>
    </row>
    <row r="25" spans="1:257" x14ac:dyDescent="0.25">
      <c r="A25" s="115"/>
      <c r="B25" s="115"/>
      <c r="C25" s="140"/>
      <c r="D25" s="140"/>
      <c r="E25" s="140"/>
      <c r="F25" s="140"/>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row>
    <row r="26" spans="1:257" x14ac:dyDescent="0.2">
      <c r="A26" s="118"/>
      <c r="B26" s="118"/>
      <c r="C26" s="118"/>
      <c r="D26" s="118"/>
      <c r="E26" s="134">
        <v>43125</v>
      </c>
      <c r="F26" s="134"/>
    </row>
    <row r="27" spans="1:257" ht="20.399999999999999" x14ac:dyDescent="0.25">
      <c r="A27" s="40" t="s">
        <v>6</v>
      </c>
      <c r="B27" s="40" t="s">
        <v>23</v>
      </c>
      <c r="C27" s="135" t="s">
        <v>17</v>
      </c>
      <c r="D27" s="135"/>
      <c r="E27" s="135"/>
      <c r="F27" s="40" t="s">
        <v>80</v>
      </c>
    </row>
    <row r="28" spans="1:257" x14ac:dyDescent="0.25">
      <c r="A28" s="104">
        <f t="shared" ref="A28:A33" si="0">IF(B28="","",ROW()-ROW($B$28)+1)</f>
        <v>1</v>
      </c>
      <c r="B28" s="104" t="s">
        <v>15</v>
      </c>
      <c r="C28" s="136" t="str">
        <f>'1'!$A$3</f>
        <v>“SLAMPES DĪĶA TERITORIJAS LABIEKĀRTOŠANA"</v>
      </c>
      <c r="D28" s="136"/>
      <c r="E28" s="136"/>
      <c r="F28" s="105">
        <f>'1'!$F$34</f>
        <v>0</v>
      </c>
      <c r="G28" s="24"/>
      <c r="H28" s="24"/>
    </row>
    <row r="29" spans="1:257" ht="11.25" customHeight="1" x14ac:dyDescent="0.25">
      <c r="A29" s="131" t="str">
        <f t="shared" si="0"/>
        <v/>
      </c>
      <c r="B29" s="131"/>
      <c r="C29" s="136"/>
      <c r="D29" s="136"/>
      <c r="E29" s="136"/>
      <c r="F29" s="105"/>
    </row>
    <row r="30" spans="1:257" ht="11.25" customHeight="1" x14ac:dyDescent="0.25">
      <c r="A30" s="131" t="str">
        <f t="shared" si="0"/>
        <v/>
      </c>
      <c r="B30" s="131"/>
      <c r="C30" s="136"/>
      <c r="D30" s="136"/>
      <c r="E30" s="136"/>
      <c r="F30" s="105"/>
    </row>
    <row r="31" spans="1:257" ht="11.25" customHeight="1" x14ac:dyDescent="0.25">
      <c r="A31" s="104" t="str">
        <f t="shared" si="0"/>
        <v/>
      </c>
      <c r="B31" s="131"/>
      <c r="C31" s="136"/>
      <c r="D31" s="136"/>
      <c r="E31" s="136"/>
      <c r="F31" s="105"/>
    </row>
    <row r="32" spans="1:257" ht="11.25" customHeight="1" x14ac:dyDescent="0.25">
      <c r="A32" s="131" t="str">
        <f t="shared" si="0"/>
        <v/>
      </c>
      <c r="B32" s="131"/>
      <c r="C32" s="136"/>
      <c r="D32" s="136"/>
      <c r="E32" s="136"/>
      <c r="F32" s="105"/>
    </row>
    <row r="33" spans="1:255" x14ac:dyDescent="0.25">
      <c r="A33" s="104" t="str">
        <f t="shared" si="0"/>
        <v/>
      </c>
      <c r="B33" s="104"/>
      <c r="C33" s="137"/>
      <c r="D33" s="137"/>
      <c r="E33" s="137"/>
      <c r="F33" s="105"/>
    </row>
    <row r="34" spans="1:255" ht="12.75" customHeight="1" x14ac:dyDescent="0.25">
      <c r="A34" s="92"/>
      <c r="B34" s="106"/>
      <c r="C34" s="138" t="s">
        <v>11</v>
      </c>
      <c r="D34" s="138"/>
      <c r="E34" s="138"/>
      <c r="F34" s="107">
        <f>SUM(F28:F33)</f>
        <v>0</v>
      </c>
    </row>
    <row r="35" spans="1:255" ht="12.75" customHeight="1" x14ac:dyDescent="0.25">
      <c r="A35" s="92"/>
      <c r="B35" s="108"/>
      <c r="C35" s="139">
        <v>0.21</v>
      </c>
      <c r="D35" s="139"/>
      <c r="E35" s="139"/>
      <c r="F35" s="109">
        <f>ROUND(F34*C35,2)</f>
        <v>0</v>
      </c>
    </row>
    <row r="36" spans="1:255" ht="12.75" customHeight="1" x14ac:dyDescent="0.25">
      <c r="A36" s="92"/>
      <c r="B36" s="110"/>
      <c r="C36" s="138" t="s">
        <v>18</v>
      </c>
      <c r="D36" s="138"/>
      <c r="E36" s="138"/>
      <c r="F36" s="111">
        <f>F34+F35</f>
        <v>0</v>
      </c>
    </row>
    <row r="37" spans="1:255" x14ac:dyDescent="0.25">
      <c r="A37" s="92"/>
      <c r="B37" s="92"/>
      <c r="C37" s="92"/>
      <c r="D37" s="92"/>
      <c r="E37" s="92"/>
      <c r="F37" s="9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12"/>
      <c r="BR37" s="12"/>
      <c r="BS37" s="12"/>
      <c r="BT37" s="12"/>
      <c r="BU37" s="12"/>
      <c r="BV37" s="12"/>
      <c r="BW37" s="12"/>
      <c r="BX37" s="12"/>
      <c r="BY37" s="12"/>
      <c r="BZ37" s="12"/>
      <c r="CA37" s="12"/>
      <c r="CB37" s="12"/>
      <c r="CC37" s="12"/>
      <c r="CD37" s="12"/>
      <c r="CE37" s="12"/>
      <c r="CF37" s="12"/>
      <c r="CG37" s="12"/>
      <c r="CH37" s="12"/>
      <c r="CI37" s="12"/>
      <c r="CJ37" s="12"/>
      <c r="CK37" s="12"/>
      <c r="CL37" s="12"/>
      <c r="CM37" s="12"/>
      <c r="CN37" s="12"/>
      <c r="CO37" s="12"/>
      <c r="CP37" s="12"/>
      <c r="CQ37" s="12"/>
      <c r="CR37" s="12"/>
      <c r="CS37" s="12"/>
      <c r="CT37" s="12"/>
      <c r="CU37" s="12"/>
      <c r="CV37" s="12"/>
      <c r="CW37" s="12"/>
      <c r="CX37" s="12"/>
      <c r="CY37" s="12"/>
      <c r="CZ37" s="12"/>
      <c r="DA37" s="12"/>
      <c r="DB37" s="12"/>
      <c r="DC37" s="12"/>
      <c r="DD37" s="12"/>
      <c r="DE37" s="12"/>
      <c r="DF37" s="12"/>
      <c r="DG37" s="12"/>
      <c r="DH37" s="12"/>
      <c r="DI37" s="12"/>
      <c r="DJ37" s="12"/>
      <c r="DK37" s="12"/>
      <c r="DL37" s="12"/>
      <c r="DM37" s="12"/>
      <c r="DN37" s="12"/>
      <c r="DO37" s="12"/>
      <c r="DP37" s="12"/>
      <c r="DQ37" s="12"/>
      <c r="DR37" s="12"/>
      <c r="DS37" s="12"/>
      <c r="DT37" s="12"/>
      <c r="DU37" s="12"/>
      <c r="DV37" s="12"/>
      <c r="DW37" s="12"/>
      <c r="DX37" s="12"/>
      <c r="DY37" s="12"/>
      <c r="DZ37" s="12"/>
      <c r="EA37" s="12"/>
      <c r="EB37" s="12"/>
      <c r="EC37" s="12"/>
      <c r="ED37" s="12"/>
      <c r="EE37" s="12"/>
      <c r="EF37" s="12"/>
      <c r="EG37" s="12"/>
      <c r="EH37" s="12"/>
      <c r="EI37" s="12"/>
      <c r="EJ37" s="12"/>
      <c r="EK37" s="12"/>
      <c r="EL37" s="12"/>
      <c r="EM37" s="12"/>
      <c r="EN37" s="12"/>
      <c r="EO37" s="12"/>
      <c r="EP37" s="12"/>
      <c r="EQ37" s="12"/>
      <c r="ER37" s="12"/>
      <c r="ES37" s="12"/>
      <c r="ET37" s="12"/>
      <c r="EU37" s="12"/>
      <c r="EV37" s="12"/>
      <c r="EW37" s="12"/>
      <c r="EX37" s="12"/>
      <c r="EY37" s="12"/>
      <c r="EZ37" s="12"/>
      <c r="FA37" s="12"/>
      <c r="FB37" s="12"/>
      <c r="FC37" s="12"/>
      <c r="FD37" s="12"/>
      <c r="FE37" s="12"/>
      <c r="FF37" s="12"/>
      <c r="FG37" s="12"/>
      <c r="FH37" s="12"/>
      <c r="FI37" s="12"/>
      <c r="FJ37" s="12"/>
      <c r="FK37" s="12"/>
      <c r="FL37" s="12"/>
      <c r="FM37" s="12"/>
      <c r="FN37" s="12"/>
      <c r="FO37" s="12"/>
      <c r="FP37" s="12"/>
      <c r="FQ37" s="12"/>
      <c r="FR37" s="12"/>
      <c r="FS37" s="12"/>
      <c r="FT37" s="12"/>
      <c r="FU37" s="12"/>
      <c r="FV37" s="12"/>
      <c r="FW37" s="12"/>
      <c r="FX37" s="12"/>
      <c r="FY37" s="12"/>
      <c r="FZ37" s="12"/>
      <c r="GA37" s="12"/>
      <c r="GB37" s="12"/>
      <c r="GC37" s="12"/>
      <c r="GD37" s="12"/>
      <c r="GE37" s="12"/>
      <c r="GF37" s="12"/>
      <c r="GG37" s="12"/>
      <c r="GH37" s="12"/>
      <c r="GI37" s="12"/>
      <c r="GJ37" s="12"/>
      <c r="GK37" s="12"/>
      <c r="GL37" s="12"/>
      <c r="GM37" s="12"/>
      <c r="GN37" s="12"/>
      <c r="GO37" s="12"/>
      <c r="GP37" s="12"/>
      <c r="GQ37" s="12"/>
      <c r="GR37" s="12"/>
      <c r="GS37" s="12"/>
      <c r="GT37" s="12"/>
      <c r="GU37" s="12"/>
      <c r="GV37" s="12"/>
      <c r="GW37" s="12"/>
      <c r="GX37" s="12"/>
      <c r="GY37" s="12"/>
      <c r="GZ37" s="12"/>
      <c r="HA37" s="12"/>
      <c r="HB37" s="12"/>
      <c r="HC37" s="12"/>
      <c r="HD37" s="12"/>
      <c r="HE37" s="12"/>
      <c r="HF37" s="12"/>
      <c r="HG37" s="12"/>
      <c r="HH37" s="12"/>
      <c r="HI37" s="12"/>
      <c r="HJ37" s="12"/>
      <c r="HK37" s="12"/>
      <c r="HL37" s="12"/>
      <c r="HM37" s="12"/>
      <c r="HN37" s="12"/>
      <c r="HO37" s="12"/>
      <c r="HP37" s="12"/>
      <c r="HQ37" s="12"/>
      <c r="HR37" s="12"/>
      <c r="HS37" s="12"/>
      <c r="HT37" s="12"/>
      <c r="HU37" s="12"/>
      <c r="HV37" s="12"/>
      <c r="HW37" s="12"/>
      <c r="HX37" s="12"/>
      <c r="HY37" s="12"/>
      <c r="HZ37" s="12"/>
      <c r="IA37" s="12"/>
      <c r="IB37" s="12"/>
      <c r="IC37" s="12"/>
      <c r="ID37" s="12"/>
      <c r="IE37" s="12"/>
      <c r="IF37" s="12"/>
      <c r="IG37" s="12"/>
      <c r="IH37" s="12"/>
      <c r="II37" s="12"/>
      <c r="IJ37" s="12"/>
      <c r="IK37" s="12"/>
      <c r="IL37" s="12"/>
      <c r="IM37" s="12"/>
      <c r="IN37" s="12"/>
      <c r="IO37" s="12"/>
      <c r="IP37" s="12"/>
      <c r="IQ37" s="12"/>
      <c r="IR37" s="12"/>
      <c r="IS37" s="12"/>
      <c r="IT37" s="12"/>
      <c r="IU37" s="12"/>
    </row>
    <row r="38" spans="1:255" x14ac:dyDescent="0.25">
      <c r="A38" s="93"/>
      <c r="B38" s="94"/>
      <c r="C38" s="94"/>
      <c r="D38" s="94"/>
      <c r="E38" s="94"/>
      <c r="F38" s="95"/>
    </row>
    <row r="39" spans="1:255" x14ac:dyDescent="0.25">
      <c r="A39" s="93"/>
      <c r="B39" s="96"/>
      <c r="C39" s="96"/>
      <c r="D39" s="96"/>
      <c r="E39" s="92"/>
      <c r="F39" s="92"/>
    </row>
    <row r="40" spans="1:255" x14ac:dyDescent="0.25">
      <c r="A40" s="93"/>
      <c r="B40" s="92"/>
      <c r="C40" s="92"/>
      <c r="D40" s="92"/>
      <c r="E40" s="92"/>
      <c r="F40" s="92"/>
    </row>
    <row r="41" spans="1:255" x14ac:dyDescent="0.25">
      <c r="A41" s="93"/>
      <c r="B41" s="92"/>
      <c r="C41" s="92"/>
      <c r="D41" s="92"/>
      <c r="E41" s="92"/>
      <c r="F41" s="92"/>
    </row>
    <row r="42" spans="1:255" x14ac:dyDescent="0.25">
      <c r="A42" s="97"/>
      <c r="B42" s="92"/>
      <c r="C42" s="92"/>
      <c r="D42" s="92"/>
      <c r="E42" s="92"/>
      <c r="F42" s="92"/>
    </row>
    <row r="43" spans="1:255" ht="11.25" customHeight="1" x14ac:dyDescent="0.2">
      <c r="A43" s="141" t="s">
        <v>66</v>
      </c>
      <c r="B43" s="141"/>
      <c r="C43" s="141"/>
      <c r="D43" s="98"/>
      <c r="E43" s="99" t="s">
        <v>44</v>
      </c>
      <c r="F43" s="100"/>
    </row>
    <row r="44" spans="1:255" x14ac:dyDescent="0.25">
      <c r="A44" s="97"/>
      <c r="B44" s="97"/>
      <c r="C44" s="97"/>
      <c r="D44" s="97"/>
      <c r="E44" s="101"/>
      <c r="F44" s="102"/>
    </row>
    <row r="45" spans="1:255" x14ac:dyDescent="0.25">
      <c r="A45" s="97"/>
      <c r="B45" s="97"/>
      <c r="C45" s="97"/>
      <c r="D45" s="97"/>
      <c r="E45" s="103"/>
      <c r="F45" s="97"/>
    </row>
    <row r="55" spans="1:6" x14ac:dyDescent="0.25">
      <c r="A55" s="132"/>
      <c r="B55" s="132"/>
      <c r="C55" s="132"/>
      <c r="D55" s="132"/>
      <c r="E55" s="132"/>
      <c r="F55" s="12"/>
    </row>
    <row r="74" spans="12:14" x14ac:dyDescent="0.25">
      <c r="L74" s="41"/>
      <c r="M74" s="41"/>
      <c r="N74" s="41"/>
    </row>
    <row r="121" ht="5.25" customHeight="1" x14ac:dyDescent="0.25"/>
  </sheetData>
  <mergeCells count="43">
    <mergeCell ref="C29:E29"/>
    <mergeCell ref="C30:E30"/>
    <mergeCell ref="C15:F15"/>
    <mergeCell ref="C24:F24"/>
    <mergeCell ref="C25:F25"/>
    <mergeCell ref="E2:F2"/>
    <mergeCell ref="E3:F3"/>
    <mergeCell ref="E7:F7"/>
    <mergeCell ref="D6:F6"/>
    <mergeCell ref="D5:F5"/>
    <mergeCell ref="D4:F4"/>
    <mergeCell ref="A21:B21"/>
    <mergeCell ref="A11:B11"/>
    <mergeCell ref="A12:B12"/>
    <mergeCell ref="A13:B13"/>
    <mergeCell ref="A14:B14"/>
    <mergeCell ref="A15:B15"/>
    <mergeCell ref="A16:B16"/>
    <mergeCell ref="A18:F18"/>
    <mergeCell ref="A20:B20"/>
    <mergeCell ref="E16:F16"/>
    <mergeCell ref="C20:F20"/>
    <mergeCell ref="C21:F21"/>
    <mergeCell ref="C11:F11"/>
    <mergeCell ref="C12:F12"/>
    <mergeCell ref="C13:F13"/>
    <mergeCell ref="C14:F14"/>
    <mergeCell ref="A55:E55"/>
    <mergeCell ref="A23:B23"/>
    <mergeCell ref="A22:B22"/>
    <mergeCell ref="E26:F26"/>
    <mergeCell ref="C27:E27"/>
    <mergeCell ref="C28:E28"/>
    <mergeCell ref="C31:E31"/>
    <mergeCell ref="C33:E33"/>
    <mergeCell ref="C34:E34"/>
    <mergeCell ref="C35:E35"/>
    <mergeCell ref="C36:E36"/>
    <mergeCell ref="C22:F22"/>
    <mergeCell ref="C23:F23"/>
    <mergeCell ref="A43:C43"/>
    <mergeCell ref="A24:B24"/>
    <mergeCell ref="C32:E32"/>
  </mergeCells>
  <phoneticPr fontId="3" type="noConversion"/>
  <pageMargins left="0.59055118110236227" right="0.15748031496062992" top="0.98425196850393704" bottom="0.5" header="3.937007874015748E-2" footer="0.31"/>
  <pageSetup paperSize="9" scale="105" firstPageNumber="0" fitToHeight="0" orientation="portrait" horizontalDpi="4294967293" r:id="rId1"/>
  <headerFooter>
    <oddFooter>&amp;C&amp;8Lapa &amp;P no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IW108"/>
  <sheetViews>
    <sheetView view="pageBreakPreview" topLeftCell="A38" zoomScale="130" zoomScaleNormal="100" zoomScaleSheetLayoutView="130" workbookViewId="0">
      <selection activeCell="D16" sqref="D16:J16"/>
    </sheetView>
  </sheetViews>
  <sheetFormatPr defaultColWidth="6.109375" defaultRowHeight="10.199999999999999" x14ac:dyDescent="0.25"/>
  <cols>
    <col min="1" max="1" width="4.88671875" style="2" customWidth="1"/>
    <col min="2" max="2" width="5.88671875" style="2" customWidth="1"/>
    <col min="3" max="3" width="6.88671875" style="2" customWidth="1"/>
    <col min="4" max="4" width="25.5546875" style="2" customWidth="1"/>
    <col min="5" max="5" width="7.33203125" style="2" customWidth="1"/>
    <col min="6" max="6" width="8.44140625" style="2" customWidth="1"/>
    <col min="7" max="7" width="8" style="2" customWidth="1"/>
    <col min="8" max="8" width="8.5546875" style="2" customWidth="1"/>
    <col min="9" max="9" width="8.33203125" style="2" customWidth="1"/>
    <col min="10" max="10" width="7.5546875" style="2" customWidth="1"/>
    <col min="11" max="11" width="7.88671875" style="2" bestFit="1" customWidth="1"/>
    <col min="12" max="12" width="8.109375" style="2" customWidth="1"/>
    <col min="13" max="13" width="7.88671875" style="2" bestFit="1" customWidth="1"/>
    <col min="14" max="14" width="6.33203125" style="2" bestFit="1" customWidth="1"/>
    <col min="15" max="16384" width="6.109375" style="2"/>
  </cols>
  <sheetData>
    <row r="1" spans="1:257" x14ac:dyDescent="0.25">
      <c r="A1" s="83"/>
      <c r="B1" s="83"/>
      <c r="C1" s="83"/>
      <c r="D1" s="83"/>
      <c r="E1" s="83"/>
      <c r="F1" s="83"/>
      <c r="G1" s="83"/>
      <c r="H1" s="83"/>
      <c r="I1" s="83"/>
      <c r="J1" s="83"/>
    </row>
    <row r="2" spans="1:257" ht="12" x14ac:dyDescent="0.25">
      <c r="A2" s="164" t="str">
        <f ca="1">MID(CELL("filename",A1),FIND("]",CELL("filename",A1))+1,256)</f>
        <v>1</v>
      </c>
      <c r="B2" s="164"/>
      <c r="C2" s="164"/>
      <c r="D2" s="164"/>
      <c r="E2" s="164"/>
      <c r="F2" s="164"/>
      <c r="G2" s="164"/>
      <c r="H2" s="164"/>
      <c r="I2" s="164"/>
      <c r="J2" s="164"/>
    </row>
    <row r="3" spans="1:257" ht="12" x14ac:dyDescent="0.25">
      <c r="A3" s="165" t="str">
        <f>D13</f>
        <v>“SLAMPES DĪĶA TERITORIJAS LABIEKĀRTOŠANA"</v>
      </c>
      <c r="B3" s="165"/>
      <c r="C3" s="165"/>
      <c r="D3" s="165"/>
      <c r="E3" s="165"/>
      <c r="F3" s="165"/>
      <c r="G3" s="165"/>
      <c r="H3" s="165"/>
      <c r="I3" s="165"/>
      <c r="J3" s="165"/>
    </row>
    <row r="4" spans="1:257" x14ac:dyDescent="0.25">
      <c r="A4" s="83"/>
      <c r="B4" s="83"/>
      <c r="C4" s="83"/>
      <c r="D4" s="83"/>
      <c r="E4" s="83"/>
      <c r="F4" s="83" t="s">
        <v>26</v>
      </c>
      <c r="G4" s="83"/>
      <c r="H4" s="83"/>
      <c r="I4" s="83"/>
      <c r="J4" s="83"/>
    </row>
    <row r="5" spans="1:257" ht="11.25" customHeight="1" x14ac:dyDescent="0.25">
      <c r="A5" s="168" t="s">
        <v>0</v>
      </c>
      <c r="B5" s="168"/>
      <c r="C5" s="168"/>
      <c r="D5" s="166" t="str">
        <f>IF(KOPTAME!C11="","",KOPTAME!C11)</f>
        <v>Tukuma novada Dome</v>
      </c>
      <c r="E5" s="166"/>
      <c r="F5" s="166"/>
      <c r="G5" s="166"/>
      <c r="H5" s="166"/>
      <c r="I5" s="166"/>
      <c r="J5" s="166"/>
    </row>
    <row r="6" spans="1:257" ht="11.25" customHeight="1" x14ac:dyDescent="0.25">
      <c r="A6" s="169" t="s">
        <v>1</v>
      </c>
      <c r="B6" s="169"/>
      <c r="C6" s="169"/>
      <c r="D6" s="167">
        <f>IF(KOPTAME!C12="","",KOPTAME!C12)</f>
        <v>90000050970</v>
      </c>
      <c r="E6" s="167"/>
      <c r="F6" s="167"/>
      <c r="G6" s="167"/>
      <c r="H6" s="167"/>
      <c r="I6" s="167"/>
      <c r="J6" s="167"/>
    </row>
    <row r="7" spans="1:257" ht="11.25" customHeight="1" x14ac:dyDescent="0.25">
      <c r="A7" s="169" t="s">
        <v>2</v>
      </c>
      <c r="B7" s="169"/>
      <c r="C7" s="169"/>
      <c r="D7" s="167" t="str">
        <f>IF(KOPTAME!C13="","",KOPTAME!C13)</f>
        <v>Talsu iela 4, Tukums, Tukuma novads, LV-3101</v>
      </c>
      <c r="E7" s="167"/>
      <c r="F7" s="167"/>
      <c r="G7" s="167"/>
      <c r="H7" s="167"/>
      <c r="I7" s="167"/>
      <c r="J7" s="167"/>
    </row>
    <row r="8" spans="1:257" ht="11.25" customHeight="1" x14ac:dyDescent="0.25">
      <c r="A8" s="168" t="s">
        <v>3</v>
      </c>
      <c r="B8" s="168"/>
      <c r="C8" s="168"/>
      <c r="D8" s="166" t="str">
        <f>IF(KOPTAME!C14="","",KOPTAME!C14)</f>
        <v/>
      </c>
      <c r="E8" s="166"/>
      <c r="F8" s="166"/>
      <c r="G8" s="166"/>
      <c r="H8" s="166"/>
      <c r="I8" s="166"/>
      <c r="J8" s="166"/>
    </row>
    <row r="9" spans="1:257" ht="11.25" customHeight="1" x14ac:dyDescent="0.25">
      <c r="A9" s="169" t="s">
        <v>1</v>
      </c>
      <c r="B9" s="169"/>
      <c r="C9" s="169"/>
      <c r="D9" s="167" t="str">
        <f>IF(KOPTAME!C15="","",KOPTAME!C15)</f>
        <v>LV40103615372</v>
      </c>
      <c r="E9" s="167"/>
      <c r="F9" s="167"/>
      <c r="G9" s="167"/>
      <c r="H9" s="167"/>
      <c r="I9" s="167"/>
      <c r="J9" s="167"/>
    </row>
    <row r="10" spans="1:257" x14ac:dyDescent="0.25">
      <c r="A10" s="169"/>
      <c r="B10" s="169"/>
      <c r="C10" s="90"/>
      <c r="D10" s="167" t="str">
        <f>IF(KOPTAME!E16="","",KOPTAME!E16)</f>
        <v/>
      </c>
      <c r="E10" s="167"/>
      <c r="F10" s="167"/>
      <c r="G10" s="167"/>
      <c r="H10" s="167"/>
      <c r="I10" s="167"/>
      <c r="J10" s="167"/>
    </row>
    <row r="11" spans="1:257" s="3" customFormat="1" x14ac:dyDescent="0.25">
      <c r="A11" s="174" t="s">
        <v>4</v>
      </c>
      <c r="B11" s="174"/>
      <c r="C11" s="174"/>
      <c r="D11" s="180" t="str">
        <f>IF(KOPTAME!$C$20=0,"",KOPTAME!$C$20)</f>
        <v>“SLAMPES DĪĶA TERITORIJAS LABIEKĀRTOŠANA"</v>
      </c>
      <c r="E11" s="180"/>
      <c r="F11" s="180"/>
      <c r="G11" s="180"/>
      <c r="H11" s="180"/>
      <c r="I11" s="180"/>
      <c r="J11" s="180"/>
      <c r="IV11" s="2"/>
      <c r="IW11" s="2"/>
    </row>
    <row r="12" spans="1:257" s="1" customFormat="1" ht="11.25" customHeight="1" x14ac:dyDescent="0.25">
      <c r="A12" s="174" t="s">
        <v>21</v>
      </c>
      <c r="B12" s="174"/>
      <c r="C12" s="174"/>
      <c r="D12" s="172" t="str">
        <f>IF(KOPTAME!$C$21=0,"",KOPTAME!$C$21)</f>
        <v>Slampe, Slampes pagasts, Tukuma novads</v>
      </c>
      <c r="E12" s="172"/>
      <c r="F12" s="172"/>
      <c r="G12" s="172"/>
      <c r="H12" s="172"/>
      <c r="I12" s="172"/>
      <c r="J12" s="172"/>
      <c r="K12" s="5"/>
      <c r="L12" s="5"/>
      <c r="M12" s="6"/>
      <c r="N12" s="6"/>
      <c r="O12" s="6"/>
      <c r="P12" s="6"/>
      <c r="Q12" s="6"/>
      <c r="R12" s="6"/>
    </row>
    <row r="13" spans="1:257" s="3" customFormat="1" hidden="1" x14ac:dyDescent="0.25">
      <c r="A13" s="174" t="s">
        <v>5</v>
      </c>
      <c r="B13" s="174"/>
      <c r="C13" s="174"/>
      <c r="D13" s="180" t="str">
        <f>D11</f>
        <v>“SLAMPES DĪĶA TERITORIJAS LABIEKĀRTOŠANA"</v>
      </c>
      <c r="E13" s="180"/>
      <c r="F13" s="180"/>
      <c r="G13" s="180"/>
      <c r="H13" s="180"/>
      <c r="I13" s="180"/>
      <c r="J13" s="180"/>
      <c r="IV13" s="2"/>
      <c r="IW13" s="2"/>
    </row>
    <row r="14" spans="1:257" s="1" customFormat="1" ht="11.25" customHeight="1" x14ac:dyDescent="0.25">
      <c r="A14" s="174" t="str">
        <f>IF(KOPTAME!$A$22="","",KOPTAME!$A$22)</f>
        <v>Pasūtījuma Nr.:</v>
      </c>
      <c r="B14" s="174"/>
      <c r="C14" s="174"/>
      <c r="D14" s="172" t="str">
        <f>IF(KOPTAME!$C$22=0,"",KOPTAME!$C$22)</f>
        <v>TND/2-58.8.1/17/52</v>
      </c>
      <c r="E14" s="172"/>
      <c r="F14" s="172"/>
      <c r="G14" s="172"/>
      <c r="H14" s="172"/>
      <c r="I14" s="172"/>
      <c r="J14" s="172"/>
      <c r="K14" s="7"/>
      <c r="L14" s="7"/>
    </row>
    <row r="15" spans="1:257" s="1" customFormat="1" ht="10.199999999999999" customHeight="1" x14ac:dyDescent="0.25">
      <c r="A15" s="174" t="str">
        <f>IF(KOPTAME!$A$23="","",KOPTAME!$A$23)</f>
        <v/>
      </c>
      <c r="B15" s="174"/>
      <c r="C15" s="174"/>
      <c r="D15" s="172" t="str">
        <f>IF(KOPTAME!$C$23=0,"",KOPTAME!$C$23)</f>
        <v/>
      </c>
      <c r="E15" s="172"/>
      <c r="F15" s="172"/>
      <c r="G15" s="172"/>
      <c r="H15" s="172"/>
      <c r="I15" s="172"/>
      <c r="J15" s="172"/>
      <c r="K15" s="7"/>
      <c r="L15" s="7"/>
    </row>
    <row r="16" spans="1:257" s="1" customFormat="1" ht="10.199999999999999" customHeight="1" x14ac:dyDescent="0.25">
      <c r="A16" s="174" t="str">
        <f>IF(KOPTAME!$A$24="","",KOPTAME!$A$24)</f>
        <v/>
      </c>
      <c r="B16" s="174"/>
      <c r="C16" s="174"/>
      <c r="D16" s="172" t="str">
        <f>IF(KOPTAME!$C$24="","",KOPTAME!$C$24)</f>
        <v/>
      </c>
      <c r="E16" s="172"/>
      <c r="F16" s="172"/>
      <c r="G16" s="172"/>
      <c r="H16" s="172"/>
      <c r="I16" s="172"/>
      <c r="J16" s="172"/>
      <c r="K16" s="7"/>
      <c r="L16" s="7"/>
    </row>
    <row r="17" spans="1:257" s="3" customFormat="1" x14ac:dyDescent="0.25">
      <c r="A17" s="89"/>
      <c r="B17" s="89"/>
      <c r="C17" s="89"/>
      <c r="D17" s="89"/>
      <c r="E17" s="89"/>
      <c r="F17" s="89"/>
      <c r="G17" s="89"/>
      <c r="H17" s="89"/>
      <c r="I17" s="89"/>
      <c r="J17" s="89"/>
      <c r="L17" s="2"/>
      <c r="M17" s="2"/>
      <c r="N17" s="2"/>
      <c r="O17" s="2"/>
      <c r="P17" s="2"/>
      <c r="Q17" s="2"/>
      <c r="R17" s="2"/>
      <c r="IV17" s="2"/>
      <c r="IW17" s="2"/>
    </row>
    <row r="18" spans="1:257" s="3" customFormat="1" x14ac:dyDescent="0.2">
      <c r="A18" s="91"/>
      <c r="B18" s="91"/>
      <c r="C18" s="91"/>
      <c r="D18" s="173"/>
      <c r="E18" s="173"/>
      <c r="F18" s="173"/>
      <c r="G18" s="173"/>
      <c r="H18" s="173"/>
      <c r="I18" s="173"/>
      <c r="J18" s="173"/>
      <c r="L18" s="2"/>
      <c r="M18" s="2"/>
      <c r="N18" s="2"/>
      <c r="O18" s="2"/>
      <c r="P18" s="2"/>
      <c r="Q18" s="2"/>
      <c r="R18" s="2"/>
      <c r="IV18" s="2"/>
      <c r="IW18" s="2"/>
    </row>
    <row r="19" spans="1:257" s="9" customFormat="1" ht="11.25" customHeight="1" x14ac:dyDescent="0.25">
      <c r="A19" s="155" t="s">
        <v>12</v>
      </c>
      <c r="B19" s="155" t="s">
        <v>20</v>
      </c>
      <c r="C19" s="155" t="s">
        <v>13</v>
      </c>
      <c r="D19" s="155"/>
      <c r="E19" s="155"/>
      <c r="F19" s="155" t="s">
        <v>81</v>
      </c>
      <c r="G19" s="155" t="s">
        <v>14</v>
      </c>
      <c r="H19" s="155"/>
      <c r="I19" s="155"/>
      <c r="J19" s="155" t="s">
        <v>19</v>
      </c>
      <c r="K19" s="170"/>
      <c r="L19" s="170"/>
      <c r="M19" s="8"/>
      <c r="N19" s="8"/>
    </row>
    <row r="20" spans="1:257" s="9" customFormat="1" ht="49.5" customHeight="1" x14ac:dyDescent="0.25">
      <c r="A20" s="155"/>
      <c r="B20" s="155"/>
      <c r="C20" s="155"/>
      <c r="D20" s="155"/>
      <c r="E20" s="155"/>
      <c r="F20" s="155"/>
      <c r="G20" s="119" t="s">
        <v>82</v>
      </c>
      <c r="H20" s="119" t="s">
        <v>83</v>
      </c>
      <c r="I20" s="119" t="s">
        <v>84</v>
      </c>
      <c r="J20" s="155"/>
      <c r="K20" s="43"/>
    </row>
    <row r="21" spans="1:257" s="9" customFormat="1" x14ac:dyDescent="0.25">
      <c r="A21" s="74">
        <f>IF(C21="","",A20+1)</f>
        <v>1</v>
      </c>
      <c r="B21" s="127" t="str">
        <f ca="1">'1-1'!$A$2</f>
        <v>1-1</v>
      </c>
      <c r="C21" s="156" t="str">
        <f>'1-1'!$A$3</f>
        <v>“SLAMPES DĪĶA TERITORIJAS LABIEKĀRTOŠANA"</v>
      </c>
      <c r="D21" s="157"/>
      <c r="E21" s="158"/>
      <c r="F21" s="128">
        <f>'1-1'!$P$79</f>
        <v>0</v>
      </c>
      <c r="G21" s="128">
        <f>'1-1'!$M$79</f>
        <v>0</v>
      </c>
      <c r="H21" s="128">
        <f>'1-1'!$N$79</f>
        <v>0</v>
      </c>
      <c r="I21" s="128">
        <f>'1-1'!$O$79</f>
        <v>0</v>
      </c>
      <c r="J21" s="128">
        <f>'1-1'!$L$77</f>
        <v>0</v>
      </c>
      <c r="K21" s="10"/>
      <c r="M21" s="129"/>
    </row>
    <row r="22" spans="1:257" s="9" customFormat="1" x14ac:dyDescent="0.25">
      <c r="A22" s="74" t="str">
        <f>IF(C22="","",A21+1)</f>
        <v/>
      </c>
      <c r="B22" s="127"/>
      <c r="C22" s="156"/>
      <c r="D22" s="157"/>
      <c r="E22" s="158"/>
      <c r="F22" s="128"/>
      <c r="G22" s="128"/>
      <c r="H22" s="128"/>
      <c r="I22" s="128"/>
      <c r="J22" s="128"/>
      <c r="K22" s="10"/>
      <c r="L22" s="10"/>
      <c r="M22" s="129"/>
      <c r="N22" s="10"/>
    </row>
    <row r="23" spans="1:257" s="9" customFormat="1" x14ac:dyDescent="0.25">
      <c r="A23" s="74" t="str">
        <f>IF(C23="","",A22+1)</f>
        <v/>
      </c>
      <c r="B23" s="127"/>
      <c r="C23" s="156"/>
      <c r="D23" s="157"/>
      <c r="E23" s="158"/>
      <c r="F23" s="128"/>
      <c r="G23" s="128"/>
      <c r="H23" s="128"/>
      <c r="I23" s="128"/>
      <c r="J23" s="128"/>
      <c r="K23" s="10"/>
      <c r="L23" s="10"/>
      <c r="M23" s="129"/>
      <c r="N23" s="10"/>
    </row>
    <row r="24" spans="1:257" s="9" customFormat="1" ht="12" customHeight="1" x14ac:dyDescent="0.25">
      <c r="A24" s="74" t="str">
        <f t="shared" ref="A24:A30" si="0">IF(C24="","",A23+1)</f>
        <v/>
      </c>
      <c r="B24" s="127"/>
      <c r="C24" s="156"/>
      <c r="D24" s="157"/>
      <c r="E24" s="158"/>
      <c r="F24" s="128"/>
      <c r="G24" s="128"/>
      <c r="H24" s="128"/>
      <c r="I24" s="128"/>
      <c r="J24" s="128"/>
      <c r="K24" s="10"/>
      <c r="L24" s="10"/>
      <c r="M24" s="129"/>
      <c r="N24" s="10"/>
    </row>
    <row r="25" spans="1:257" s="9" customFormat="1" ht="12" customHeight="1" x14ac:dyDescent="0.25">
      <c r="A25" s="74" t="str">
        <f t="shared" si="0"/>
        <v/>
      </c>
      <c r="B25" s="127"/>
      <c r="C25" s="156"/>
      <c r="D25" s="157"/>
      <c r="E25" s="158"/>
      <c r="F25" s="128"/>
      <c r="G25" s="128"/>
      <c r="H25" s="128"/>
      <c r="I25" s="128"/>
      <c r="J25" s="128"/>
      <c r="K25" s="10"/>
      <c r="L25" s="10"/>
      <c r="M25" s="129"/>
      <c r="N25" s="10"/>
    </row>
    <row r="26" spans="1:257" s="9" customFormat="1" ht="12" customHeight="1" x14ac:dyDescent="0.25">
      <c r="A26" s="74" t="str">
        <f t="shared" si="0"/>
        <v/>
      </c>
      <c r="B26" s="127"/>
      <c r="C26" s="156"/>
      <c r="D26" s="157"/>
      <c r="E26" s="158"/>
      <c r="F26" s="128"/>
      <c r="G26" s="128"/>
      <c r="H26" s="128"/>
      <c r="I26" s="128"/>
      <c r="J26" s="128"/>
      <c r="K26" s="10"/>
      <c r="L26" s="10"/>
      <c r="M26" s="129"/>
      <c r="N26" s="10"/>
    </row>
    <row r="27" spans="1:257" s="9" customFormat="1" ht="12" customHeight="1" x14ac:dyDescent="0.25">
      <c r="A27" s="74" t="str">
        <f t="shared" si="0"/>
        <v/>
      </c>
      <c r="B27" s="127"/>
      <c r="C27" s="156"/>
      <c r="D27" s="157"/>
      <c r="E27" s="158"/>
      <c r="F27" s="128"/>
      <c r="G27" s="128"/>
      <c r="H27" s="128"/>
      <c r="I27" s="128"/>
      <c r="J27" s="128"/>
      <c r="K27" s="10"/>
      <c r="L27" s="10"/>
      <c r="M27" s="129"/>
      <c r="N27" s="10"/>
    </row>
    <row r="28" spans="1:257" s="9" customFormat="1" ht="12" customHeight="1" x14ac:dyDescent="0.25">
      <c r="A28" s="74" t="str">
        <f t="shared" si="0"/>
        <v/>
      </c>
      <c r="B28" s="75"/>
      <c r="C28" s="159"/>
      <c r="D28" s="159"/>
      <c r="E28" s="159"/>
      <c r="F28" s="76"/>
      <c r="G28" s="76"/>
      <c r="H28" s="76"/>
      <c r="I28" s="76"/>
      <c r="J28" s="76"/>
      <c r="K28" s="10"/>
      <c r="L28" s="10"/>
      <c r="M28" s="8"/>
      <c r="N28" s="10"/>
    </row>
    <row r="29" spans="1:257" s="9" customFormat="1" ht="12" customHeight="1" x14ac:dyDescent="0.25">
      <c r="A29" s="74" t="str">
        <f t="shared" si="0"/>
        <v/>
      </c>
      <c r="B29" s="75"/>
      <c r="C29" s="159"/>
      <c r="D29" s="159"/>
      <c r="E29" s="159"/>
      <c r="F29" s="76"/>
      <c r="G29" s="76"/>
      <c r="H29" s="76"/>
      <c r="I29" s="76"/>
      <c r="J29" s="76"/>
      <c r="K29" s="10"/>
      <c r="L29" s="10"/>
      <c r="M29" s="8"/>
      <c r="N29" s="10"/>
    </row>
    <row r="30" spans="1:257" s="9" customFormat="1" ht="12" customHeight="1" x14ac:dyDescent="0.25">
      <c r="A30" s="74" t="str">
        <f t="shared" si="0"/>
        <v/>
      </c>
      <c r="B30" s="75"/>
      <c r="C30" s="159"/>
      <c r="D30" s="159"/>
      <c r="E30" s="159"/>
      <c r="F30" s="76"/>
      <c r="G30" s="76"/>
      <c r="H30" s="76"/>
      <c r="I30" s="76"/>
      <c r="J30" s="76"/>
      <c r="K30" s="10"/>
      <c r="L30" s="10"/>
      <c r="M30" s="8"/>
      <c r="N30" s="10"/>
    </row>
    <row r="31" spans="1:257" s="9" customFormat="1" ht="12.75" customHeight="1" x14ac:dyDescent="0.25">
      <c r="A31" s="77"/>
      <c r="B31" s="78"/>
      <c r="C31" s="171" t="s">
        <v>11</v>
      </c>
      <c r="D31" s="171"/>
      <c r="E31" s="171"/>
      <c r="F31" s="79">
        <f>SUM(F21:F30)</f>
        <v>0</v>
      </c>
      <c r="G31" s="79">
        <f>SUM(G21:G30)</f>
        <v>0</v>
      </c>
      <c r="H31" s="79">
        <f>SUM(H21:H30)</f>
        <v>0</v>
      </c>
      <c r="I31" s="79">
        <f>SUM(I21:I30)</f>
        <v>0</v>
      </c>
      <c r="J31" s="79">
        <f>SUM(J21:J30)</f>
        <v>0</v>
      </c>
      <c r="K31" s="23"/>
      <c r="L31" s="22"/>
      <c r="M31" s="23"/>
      <c r="N31" s="10"/>
    </row>
    <row r="32" spans="1:257" s="9" customFormat="1" ht="12.75" customHeight="1" x14ac:dyDescent="0.25">
      <c r="A32" s="80"/>
      <c r="B32" s="80"/>
      <c r="C32" s="175" t="s">
        <v>33</v>
      </c>
      <c r="D32" s="176"/>
      <c r="E32" s="81"/>
      <c r="F32" s="76">
        <f>ROUND($F$31*E32,2)</f>
        <v>0</v>
      </c>
      <c r="G32" s="82"/>
      <c r="H32" s="82"/>
      <c r="I32" s="82"/>
      <c r="J32" s="82"/>
      <c r="K32" s="23"/>
      <c r="L32" s="23"/>
      <c r="M32" s="8"/>
      <c r="N32" s="8"/>
    </row>
    <row r="33" spans="1:14" s="9" customFormat="1" ht="12.75" customHeight="1" x14ac:dyDescent="0.25">
      <c r="A33" s="80"/>
      <c r="B33" s="80"/>
      <c r="C33" s="175" t="s">
        <v>28</v>
      </c>
      <c r="D33" s="176"/>
      <c r="E33" s="81"/>
      <c r="F33" s="76">
        <f t="shared" ref="F33" si="1">ROUND($F$31*E33,2)</f>
        <v>0</v>
      </c>
      <c r="G33" s="82"/>
      <c r="H33" s="82"/>
      <c r="I33" s="82"/>
      <c r="J33" s="82"/>
      <c r="K33" s="10"/>
      <c r="L33" s="10"/>
      <c r="M33" s="8"/>
      <c r="N33" s="8"/>
    </row>
    <row r="34" spans="1:14" s="9" customFormat="1" ht="12.75" customHeight="1" x14ac:dyDescent="0.25">
      <c r="A34" s="80"/>
      <c r="B34" s="80"/>
      <c r="C34" s="177" t="s">
        <v>22</v>
      </c>
      <c r="D34" s="178"/>
      <c r="E34" s="179"/>
      <c r="F34" s="79">
        <f>SUM(F31:F33)</f>
        <v>0</v>
      </c>
      <c r="G34" s="82"/>
      <c r="H34" s="82"/>
      <c r="I34" s="82"/>
      <c r="J34" s="82"/>
      <c r="K34" s="44"/>
      <c r="L34" s="44"/>
      <c r="M34" s="8"/>
      <c r="N34" s="8"/>
    </row>
    <row r="35" spans="1:14" s="9" customFormat="1" x14ac:dyDescent="0.25">
      <c r="A35" s="83"/>
      <c r="B35" s="83"/>
      <c r="C35" s="83"/>
      <c r="D35" s="83"/>
      <c r="E35" s="83"/>
      <c r="F35" s="83"/>
      <c r="G35" s="82"/>
      <c r="H35" s="84"/>
      <c r="I35" s="84"/>
      <c r="J35" s="84"/>
      <c r="K35" s="23"/>
      <c r="L35" s="23"/>
      <c r="M35" s="8"/>
      <c r="N35" s="8"/>
    </row>
    <row r="36" spans="1:14" x14ac:dyDescent="0.25">
      <c r="A36" s="83"/>
      <c r="B36" s="83"/>
      <c r="C36" s="83"/>
      <c r="D36" s="83"/>
      <c r="E36" s="83"/>
      <c r="F36" s="83"/>
      <c r="G36" s="83"/>
      <c r="H36" s="83"/>
      <c r="I36" s="83"/>
      <c r="J36" s="83"/>
      <c r="K36" s="4"/>
      <c r="L36" s="47" t="s">
        <v>73</v>
      </c>
      <c r="M36" s="47" t="s">
        <v>74</v>
      </c>
      <c r="N36" s="48" t="s">
        <v>75</v>
      </c>
    </row>
    <row r="37" spans="1:14" x14ac:dyDescent="0.2">
      <c r="A37" s="154"/>
      <c r="B37" s="154"/>
      <c r="C37" s="154"/>
      <c r="D37" s="154"/>
      <c r="E37" s="85"/>
      <c r="F37" s="83"/>
      <c r="G37" s="83"/>
      <c r="H37" s="83"/>
      <c r="I37" s="83"/>
      <c r="J37" s="83"/>
      <c r="K37" s="4"/>
      <c r="L37" s="49">
        <f>J31/8/20</f>
        <v>0</v>
      </c>
      <c r="M37" s="50">
        <v>30</v>
      </c>
      <c r="N37" s="49">
        <f>L37/M37</f>
        <v>0</v>
      </c>
    </row>
    <row r="38" spans="1:14" x14ac:dyDescent="0.25">
      <c r="A38" s="83"/>
      <c r="B38" s="83"/>
      <c r="C38" s="83"/>
      <c r="D38" s="83"/>
      <c r="E38" s="86"/>
      <c r="F38" s="83"/>
      <c r="G38" s="83"/>
      <c r="H38" s="83"/>
      <c r="I38" s="83"/>
      <c r="J38" s="83"/>
      <c r="K38" s="4"/>
      <c r="L38" s="4"/>
      <c r="M38" s="4"/>
      <c r="N38" s="4"/>
    </row>
    <row r="39" spans="1:14" x14ac:dyDescent="0.25">
      <c r="A39" s="83"/>
      <c r="B39" s="87"/>
      <c r="C39" s="87"/>
      <c r="D39" s="83"/>
      <c r="E39" s="83"/>
      <c r="F39" s="83"/>
      <c r="G39" s="83"/>
      <c r="H39" s="83"/>
      <c r="I39" s="83"/>
      <c r="J39" s="83"/>
      <c r="K39" s="4"/>
      <c r="L39" s="4"/>
      <c r="M39" s="4"/>
      <c r="N39" s="4"/>
    </row>
    <row r="40" spans="1:14" x14ac:dyDescent="0.25">
      <c r="A40" s="83"/>
      <c r="B40" s="83"/>
      <c r="C40" s="83"/>
      <c r="D40" s="83"/>
      <c r="E40" s="83"/>
      <c r="F40" s="83"/>
      <c r="G40" s="83"/>
      <c r="H40" s="83"/>
      <c r="I40" s="83"/>
      <c r="J40" s="83"/>
      <c r="K40" s="4"/>
      <c r="L40" s="4"/>
      <c r="M40" s="4"/>
      <c r="N40" s="4"/>
    </row>
    <row r="41" spans="1:14" x14ac:dyDescent="0.25">
      <c r="A41" s="83"/>
      <c r="B41" s="83"/>
      <c r="C41" s="83"/>
      <c r="D41" s="83"/>
      <c r="E41" s="83"/>
      <c r="F41" s="83"/>
      <c r="G41" s="83"/>
      <c r="H41" s="83"/>
      <c r="I41" s="83"/>
      <c r="J41" s="83"/>
      <c r="K41" s="4"/>
      <c r="L41" s="4"/>
      <c r="M41" s="4"/>
      <c r="N41" s="4"/>
    </row>
    <row r="42" spans="1:14" x14ac:dyDescent="0.25">
      <c r="A42" s="83"/>
      <c r="B42" s="83"/>
      <c r="C42" s="83"/>
      <c r="D42" s="83"/>
      <c r="E42" s="83"/>
      <c r="F42" s="83"/>
      <c r="G42" s="83"/>
      <c r="H42" s="83"/>
      <c r="I42" s="83"/>
      <c r="J42" s="83"/>
      <c r="K42" s="4"/>
      <c r="L42" s="4"/>
      <c r="M42" s="4"/>
      <c r="N42" s="4"/>
    </row>
    <row r="43" spans="1:14" x14ac:dyDescent="0.25">
      <c r="A43" s="83"/>
      <c r="B43" s="83"/>
      <c r="C43" s="83"/>
      <c r="D43" s="83"/>
      <c r="E43" s="83"/>
      <c r="F43" s="83"/>
      <c r="G43" s="83"/>
      <c r="H43" s="83"/>
      <c r="I43" s="83"/>
      <c r="J43" s="83"/>
    </row>
    <row r="44" spans="1:14" x14ac:dyDescent="0.25">
      <c r="A44" s="83"/>
      <c r="B44" s="88"/>
      <c r="C44" s="88"/>
      <c r="D44" s="89"/>
      <c r="E44" s="89"/>
      <c r="F44" s="89"/>
      <c r="G44" s="89"/>
      <c r="H44" s="89"/>
      <c r="I44" s="83"/>
      <c r="J44" s="83"/>
    </row>
    <row r="45" spans="1:14" x14ac:dyDescent="0.25">
      <c r="A45" s="83"/>
      <c r="B45" s="89"/>
      <c r="C45" s="89"/>
      <c r="D45" s="88"/>
      <c r="E45" s="88"/>
      <c r="F45" s="89"/>
      <c r="G45" s="89"/>
      <c r="H45" s="89"/>
      <c r="I45" s="83"/>
      <c r="J45" s="83"/>
    </row>
    <row r="46" spans="1:14" x14ac:dyDescent="0.25">
      <c r="A46" s="83"/>
      <c r="B46" s="83"/>
      <c r="C46" s="83"/>
      <c r="D46" s="83"/>
      <c r="E46" s="83"/>
      <c r="F46" s="83"/>
      <c r="G46" s="83"/>
      <c r="H46" s="83"/>
      <c r="I46" s="83"/>
      <c r="J46" s="83"/>
    </row>
    <row r="47" spans="1:14" ht="11.25" customHeight="1" x14ac:dyDescent="0.25">
      <c r="A47" s="161" t="s">
        <v>43</v>
      </c>
      <c r="B47" s="161"/>
      <c r="C47" s="161"/>
      <c r="D47" s="160"/>
      <c r="E47" s="160"/>
      <c r="F47" s="161" t="s">
        <v>44</v>
      </c>
      <c r="G47" s="161"/>
      <c r="H47" s="162"/>
      <c r="I47" s="162"/>
      <c r="J47" s="83"/>
    </row>
    <row r="48" spans="1:14" x14ac:dyDescent="0.25">
      <c r="A48" s="55"/>
      <c r="B48" s="55"/>
      <c r="C48" s="55"/>
      <c r="D48" s="163" t="s">
        <v>63</v>
      </c>
      <c r="E48" s="163"/>
      <c r="F48" s="55"/>
      <c r="G48" s="55"/>
      <c r="H48" s="55"/>
      <c r="I48" s="55"/>
      <c r="J48" s="83"/>
    </row>
    <row r="49" spans="1:10" x14ac:dyDescent="0.25">
      <c r="A49" s="153"/>
      <c r="B49" s="153"/>
      <c r="C49" s="153"/>
      <c r="D49" s="153"/>
      <c r="E49" s="83"/>
      <c r="F49" s="83"/>
      <c r="G49" s="83"/>
      <c r="H49" s="83"/>
      <c r="I49" s="83"/>
      <c r="J49" s="83"/>
    </row>
    <row r="50" spans="1:10" x14ac:dyDescent="0.25">
      <c r="A50" s="83"/>
      <c r="B50" s="83"/>
      <c r="C50" s="83"/>
      <c r="D50" s="83"/>
      <c r="E50" s="83"/>
      <c r="F50" s="83"/>
      <c r="G50" s="83"/>
      <c r="H50" s="83"/>
      <c r="I50" s="83"/>
      <c r="J50" s="83"/>
    </row>
    <row r="68" spans="10:12" x14ac:dyDescent="0.25">
      <c r="J68" s="45"/>
      <c r="K68" s="45"/>
      <c r="L68" s="45"/>
    </row>
    <row r="108" ht="5.25" customHeight="1" x14ac:dyDescent="0.25"/>
  </sheetData>
  <mergeCells count="55">
    <mergeCell ref="C32:D32"/>
    <mergeCell ref="C33:D33"/>
    <mergeCell ref="C34:E34"/>
    <mergeCell ref="A11:C11"/>
    <mergeCell ref="A12:C12"/>
    <mergeCell ref="A14:C14"/>
    <mergeCell ref="D11:J11"/>
    <mergeCell ref="D12:J12"/>
    <mergeCell ref="D14:J14"/>
    <mergeCell ref="F19:F20"/>
    <mergeCell ref="A13:C13"/>
    <mergeCell ref="D13:J13"/>
    <mergeCell ref="K19:L19"/>
    <mergeCell ref="G19:I19"/>
    <mergeCell ref="J19:J20"/>
    <mergeCell ref="C31:E31"/>
    <mergeCell ref="A8:C8"/>
    <mergeCell ref="A9:C9"/>
    <mergeCell ref="D15:J15"/>
    <mergeCell ref="D16:J16"/>
    <mergeCell ref="D18:J18"/>
    <mergeCell ref="A15:C15"/>
    <mergeCell ref="A16:C16"/>
    <mergeCell ref="F47:G47"/>
    <mergeCell ref="H47:I47"/>
    <mergeCell ref="D48:E48"/>
    <mergeCell ref="A47:C47"/>
    <mergeCell ref="A2:J2"/>
    <mergeCell ref="A3:J3"/>
    <mergeCell ref="D5:J5"/>
    <mergeCell ref="D6:J6"/>
    <mergeCell ref="A5:C5"/>
    <mergeCell ref="A6:C6"/>
    <mergeCell ref="A10:B10"/>
    <mergeCell ref="D10:J10"/>
    <mergeCell ref="D7:J7"/>
    <mergeCell ref="D8:J8"/>
    <mergeCell ref="D9:J9"/>
    <mergeCell ref="A7:C7"/>
    <mergeCell ref="A49:D49"/>
    <mergeCell ref="A37:D37"/>
    <mergeCell ref="C19:E20"/>
    <mergeCell ref="C21:E21"/>
    <mergeCell ref="C22:E22"/>
    <mergeCell ref="C23:E23"/>
    <mergeCell ref="C24:E24"/>
    <mergeCell ref="C25:E25"/>
    <mergeCell ref="C26:E26"/>
    <mergeCell ref="C27:E27"/>
    <mergeCell ref="C28:E28"/>
    <mergeCell ref="C29:E29"/>
    <mergeCell ref="C30:E30"/>
    <mergeCell ref="D47:E47"/>
    <mergeCell ref="A19:A20"/>
    <mergeCell ref="B19:B20"/>
  </mergeCells>
  <conditionalFormatting sqref="H48:I48">
    <cfRule type="expression" dxfId="0" priority="1">
      <formula>IF($F$44="",FALSE,TRUE)</formula>
    </cfRule>
  </conditionalFormatting>
  <pageMargins left="0.59055118110236227" right="0.15748031496062992" top="0.98425196850393704" bottom="0.5" header="3.937007874015748E-2" footer="0.31"/>
  <pageSetup paperSize="9" scale="105" fitToHeight="0" orientation="portrait" horizontalDpi="4294967293" r:id="rId1"/>
  <headerFooter>
    <oddFooter>&amp;C&amp;8Lapa &amp;P no &amp;N</oddFooter>
  </headerFooter>
  <colBreaks count="1" manualBreakCount="1">
    <brk id="10"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12333">
    <pageSetUpPr fitToPage="1"/>
  </sheetPr>
  <dimension ref="A1:IC96"/>
  <sheetViews>
    <sheetView showZeros="0" view="pageBreakPreview" zoomScale="130" zoomScaleNormal="40" zoomScaleSheetLayoutView="130" workbookViewId="0">
      <selection activeCell="C79" sqref="C79"/>
    </sheetView>
  </sheetViews>
  <sheetFormatPr defaultColWidth="8.33203125" defaultRowHeight="10.199999999999999" x14ac:dyDescent="0.25"/>
  <cols>
    <col min="1" max="1" width="8.6640625" style="27" customWidth="1"/>
    <col min="2" max="2" width="8.44140625" style="27" customWidth="1"/>
    <col min="3" max="3" width="68.5546875" style="27" customWidth="1"/>
    <col min="4" max="4" width="6.6640625" style="27" bestFit="1" customWidth="1"/>
    <col min="5" max="5" width="7.33203125" style="32" customWidth="1"/>
    <col min="6" max="6" width="7" style="27" bestFit="1" customWidth="1"/>
    <col min="7" max="7" width="8.88671875" style="27" customWidth="1"/>
    <col min="8" max="8" width="7.109375" style="27" customWidth="1"/>
    <col min="9" max="9" width="7" style="27" customWidth="1"/>
    <col min="10" max="10" width="7" style="27" bestFit="1" customWidth="1"/>
    <col min="11" max="11" width="7.6640625" style="27" customWidth="1"/>
    <col min="12" max="12" width="7.88671875" style="27" bestFit="1" customWidth="1"/>
    <col min="13" max="14" width="8.6640625" style="27" bestFit="1" customWidth="1"/>
    <col min="15" max="15" width="8.44140625" style="27" customWidth="1"/>
    <col min="16" max="16" width="9.33203125" style="27" bestFit="1" customWidth="1"/>
    <col min="17" max="17" width="8.33203125" style="26"/>
    <col min="18" max="18" width="8.33203125" style="32"/>
    <col min="19" max="16384" width="8.33203125" style="27"/>
  </cols>
  <sheetData>
    <row r="1" spans="1:237" s="25" customFormat="1" ht="4.5" customHeight="1" x14ac:dyDescent="0.25">
      <c r="A1" s="184"/>
      <c r="B1" s="185"/>
      <c r="C1" s="184"/>
      <c r="D1" s="184"/>
      <c r="E1" s="51"/>
      <c r="F1" s="52"/>
      <c r="G1" s="52"/>
      <c r="H1" s="52"/>
      <c r="I1" s="52"/>
      <c r="J1" s="52"/>
      <c r="K1" s="53"/>
      <c r="L1" s="53"/>
      <c r="M1" s="53"/>
      <c r="N1" s="53"/>
      <c r="O1" s="53"/>
      <c r="P1" s="54"/>
      <c r="Q1" s="26"/>
      <c r="R1" s="28"/>
    </row>
    <row r="2" spans="1:237" s="25" customFormat="1" ht="13.2" x14ac:dyDescent="0.25">
      <c r="A2" s="186" t="str">
        <f ca="1">MID(CELL("filename",A1),FIND("]",CELL("filename",A1))+1,256)</f>
        <v>1-1</v>
      </c>
      <c r="B2" s="186"/>
      <c r="C2" s="186"/>
      <c r="D2" s="186"/>
      <c r="E2" s="186"/>
      <c r="F2" s="186"/>
      <c r="G2" s="186"/>
      <c r="H2" s="186"/>
      <c r="I2" s="186"/>
      <c r="J2" s="186"/>
      <c r="K2" s="186"/>
      <c r="L2" s="186"/>
      <c r="M2" s="186"/>
      <c r="N2" s="186"/>
      <c r="O2" s="186"/>
      <c r="P2" s="186"/>
      <c r="Q2" s="26"/>
      <c r="R2" s="28"/>
    </row>
    <row r="3" spans="1:237" s="25" customFormat="1" ht="13.2" x14ac:dyDescent="0.25">
      <c r="A3" s="187" t="str">
        <f>C13</f>
        <v>“SLAMPES DĪĶA TERITORIJAS LABIEKĀRTOŠANA"</v>
      </c>
      <c r="B3" s="187"/>
      <c r="C3" s="187"/>
      <c r="D3" s="187"/>
      <c r="E3" s="187"/>
      <c r="F3" s="187"/>
      <c r="G3" s="187"/>
      <c r="H3" s="187"/>
      <c r="I3" s="187"/>
      <c r="J3" s="187"/>
      <c r="K3" s="187"/>
      <c r="L3" s="187"/>
      <c r="M3" s="187"/>
      <c r="N3" s="187"/>
      <c r="O3" s="187"/>
      <c r="P3" s="187"/>
      <c r="Q3" s="26"/>
      <c r="R3" s="28"/>
    </row>
    <row r="4" spans="1:237" s="25" customFormat="1" x14ac:dyDescent="0.25">
      <c r="A4" s="188" t="s">
        <v>45</v>
      </c>
      <c r="B4" s="188"/>
      <c r="C4" s="188"/>
      <c r="D4" s="188"/>
      <c r="E4" s="188"/>
      <c r="F4" s="188"/>
      <c r="G4" s="188"/>
      <c r="H4" s="188"/>
      <c r="I4" s="188"/>
      <c r="J4" s="188"/>
      <c r="K4" s="188"/>
      <c r="L4" s="188"/>
      <c r="M4" s="188"/>
      <c r="N4" s="188"/>
      <c r="O4" s="188"/>
      <c r="P4" s="188"/>
      <c r="Q4" s="26"/>
      <c r="R4" s="28"/>
    </row>
    <row r="5" spans="1:237" s="17" customFormat="1" ht="10.199999999999999" customHeight="1" x14ac:dyDescent="0.25">
      <c r="A5" s="181" t="s">
        <v>0</v>
      </c>
      <c r="B5" s="182"/>
      <c r="C5" s="183" t="str">
        <f>IF(KOPTAME!C11="","",KOPTAME!C11)</f>
        <v>Tukuma novada Dome</v>
      </c>
      <c r="D5" s="183"/>
      <c r="E5" s="183"/>
      <c r="F5" s="183"/>
      <c r="G5" s="183"/>
      <c r="H5" s="183"/>
      <c r="I5" s="183"/>
      <c r="J5" s="183"/>
      <c r="K5" s="183"/>
      <c r="L5" s="183"/>
      <c r="M5" s="183"/>
      <c r="N5" s="183"/>
      <c r="O5" s="183"/>
      <c r="P5" s="183"/>
      <c r="Q5" s="20"/>
      <c r="R5" s="33"/>
    </row>
    <row r="6" spans="1:237" s="17" customFormat="1" ht="10.199999999999999" customHeight="1" x14ac:dyDescent="0.25">
      <c r="A6" s="181" t="s">
        <v>1</v>
      </c>
      <c r="B6" s="181"/>
      <c r="C6" s="189">
        <f>IF(KOPTAME!C12="","",KOPTAME!C12)</f>
        <v>90000050970</v>
      </c>
      <c r="D6" s="189"/>
      <c r="E6" s="189"/>
      <c r="F6" s="189"/>
      <c r="G6" s="189"/>
      <c r="H6" s="189"/>
      <c r="I6" s="189"/>
      <c r="J6" s="189"/>
      <c r="K6" s="189"/>
      <c r="L6" s="189"/>
      <c r="M6" s="189"/>
      <c r="N6" s="189"/>
      <c r="O6" s="189"/>
      <c r="P6" s="189"/>
      <c r="Q6" s="20"/>
      <c r="R6" s="33"/>
    </row>
    <row r="7" spans="1:237" s="17" customFormat="1" x14ac:dyDescent="0.25">
      <c r="A7" s="181" t="s">
        <v>2</v>
      </c>
      <c r="B7" s="181"/>
      <c r="C7" s="189" t="str">
        <f>IF(KOPTAME!C13="","",KOPTAME!C13)</f>
        <v>Talsu iela 4, Tukums, Tukuma novads, LV-3101</v>
      </c>
      <c r="D7" s="189"/>
      <c r="E7" s="189"/>
      <c r="F7" s="189"/>
      <c r="G7" s="189"/>
      <c r="H7" s="189"/>
      <c r="I7" s="189"/>
      <c r="J7" s="189"/>
      <c r="K7" s="189"/>
      <c r="L7" s="189"/>
      <c r="M7" s="189"/>
      <c r="N7" s="189"/>
      <c r="O7" s="189"/>
      <c r="P7" s="189"/>
      <c r="Q7" s="20"/>
      <c r="R7" s="33"/>
    </row>
    <row r="8" spans="1:237" s="17" customFormat="1" ht="10.199999999999999" customHeight="1" x14ac:dyDescent="0.25">
      <c r="A8" s="181" t="s">
        <v>3</v>
      </c>
      <c r="B8" s="182"/>
      <c r="C8" s="183"/>
      <c r="D8" s="183"/>
      <c r="E8" s="183"/>
      <c r="F8" s="183"/>
      <c r="G8" s="183"/>
      <c r="H8" s="183"/>
      <c r="I8" s="183"/>
      <c r="J8" s="183"/>
      <c r="K8" s="183"/>
      <c r="L8" s="183"/>
      <c r="M8" s="183"/>
      <c r="N8" s="183"/>
      <c r="O8" s="183"/>
      <c r="P8" s="183"/>
      <c r="Q8" s="20"/>
      <c r="R8" s="33"/>
    </row>
    <row r="9" spans="1:237" s="17" customFormat="1" x14ac:dyDescent="0.25">
      <c r="A9" s="181" t="s">
        <v>1</v>
      </c>
      <c r="B9" s="181"/>
      <c r="C9" s="189"/>
      <c r="D9" s="189"/>
      <c r="E9" s="189"/>
      <c r="F9" s="189"/>
      <c r="G9" s="189"/>
      <c r="H9" s="189"/>
      <c r="I9" s="189"/>
      <c r="J9" s="189"/>
      <c r="K9" s="189"/>
      <c r="L9" s="189"/>
      <c r="M9" s="189"/>
      <c r="N9" s="189"/>
      <c r="O9" s="189"/>
      <c r="P9" s="189"/>
      <c r="Q9" s="20"/>
      <c r="R9" s="33"/>
    </row>
    <row r="10" spans="1:237" s="17" customFormat="1" x14ac:dyDescent="0.25">
      <c r="A10" s="181"/>
      <c r="B10" s="181"/>
      <c r="C10" s="189" t="str">
        <f>IF(KOPTAME!E16="","",KOPTAME!E16)</f>
        <v/>
      </c>
      <c r="D10" s="189"/>
      <c r="E10" s="189"/>
      <c r="F10" s="189"/>
      <c r="G10" s="189"/>
      <c r="H10" s="189"/>
      <c r="I10" s="189"/>
      <c r="J10" s="189"/>
      <c r="K10" s="189"/>
      <c r="L10" s="189"/>
      <c r="M10" s="189"/>
      <c r="N10" s="189"/>
      <c r="O10" s="189"/>
      <c r="P10" s="189"/>
      <c r="Q10" s="20"/>
      <c r="R10" s="33"/>
    </row>
    <row r="11" spans="1:237" s="18" customFormat="1" ht="9.75" customHeight="1" x14ac:dyDescent="0.25">
      <c r="A11" s="190" t="s">
        <v>4</v>
      </c>
      <c r="B11" s="190"/>
      <c r="C11" s="191" t="str">
        <f>IF(KOPTAME!$C$20=0,"",KOPTAME!$C$20)</f>
        <v>“SLAMPES DĪĶA TERITORIJAS LABIEKĀRTOŠANA"</v>
      </c>
      <c r="D11" s="191"/>
      <c r="E11" s="191"/>
      <c r="F11" s="191"/>
      <c r="G11" s="191"/>
      <c r="H11" s="191"/>
      <c r="I11" s="191"/>
      <c r="J11" s="191"/>
      <c r="K11" s="191"/>
      <c r="L11" s="191"/>
      <c r="M11" s="191"/>
      <c r="N11" s="191"/>
      <c r="O11" s="191"/>
      <c r="P11" s="191"/>
      <c r="Q11" s="20"/>
      <c r="R11" s="34"/>
      <c r="IB11" s="17"/>
      <c r="IC11" s="17"/>
    </row>
    <row r="12" spans="1:237" s="25" customFormat="1" x14ac:dyDescent="0.25">
      <c r="A12" s="190" t="s">
        <v>21</v>
      </c>
      <c r="B12" s="190"/>
      <c r="C12" s="192" t="str">
        <f>IF(KOPTAME!$C$21=0,"",KOPTAME!$C$21)</f>
        <v>Slampe, Slampes pagasts, Tukuma novads</v>
      </c>
      <c r="D12" s="192"/>
      <c r="E12" s="192"/>
      <c r="F12" s="192"/>
      <c r="G12" s="192"/>
      <c r="H12" s="192"/>
      <c r="I12" s="192"/>
      <c r="J12" s="192"/>
      <c r="K12" s="192"/>
      <c r="L12" s="192"/>
      <c r="M12" s="192"/>
      <c r="N12" s="192"/>
      <c r="O12" s="192"/>
      <c r="P12" s="192"/>
      <c r="Q12" s="26"/>
      <c r="R12" s="28"/>
    </row>
    <row r="13" spans="1:237" s="25" customFormat="1" hidden="1" x14ac:dyDescent="0.25">
      <c r="A13" s="190" t="s">
        <v>5</v>
      </c>
      <c r="B13" s="190"/>
      <c r="C13" s="191" t="str">
        <f>C11</f>
        <v>“SLAMPES DĪĶA TERITORIJAS LABIEKĀRTOŠANA"</v>
      </c>
      <c r="D13" s="191"/>
      <c r="E13" s="191"/>
      <c r="F13" s="191"/>
      <c r="G13" s="191"/>
      <c r="H13" s="191"/>
      <c r="I13" s="191"/>
      <c r="J13" s="191"/>
      <c r="K13" s="191"/>
      <c r="L13" s="191"/>
      <c r="M13" s="191"/>
      <c r="N13" s="191"/>
      <c r="O13" s="191"/>
      <c r="P13" s="191"/>
      <c r="Q13" s="26"/>
      <c r="R13" s="28"/>
    </row>
    <row r="14" spans="1:237" s="25" customFormat="1" ht="10.199999999999999" customHeight="1" x14ac:dyDescent="0.25">
      <c r="A14" s="190" t="str">
        <f>IF(KOPTAME!$A$22="","",KOPTAME!$A$22)</f>
        <v>Pasūtījuma Nr.:</v>
      </c>
      <c r="B14" s="190"/>
      <c r="C14" s="192"/>
      <c r="D14" s="192"/>
      <c r="E14" s="192"/>
      <c r="F14" s="192"/>
      <c r="G14" s="192"/>
      <c r="H14" s="192"/>
      <c r="I14" s="192"/>
      <c r="J14" s="192"/>
      <c r="K14" s="192"/>
      <c r="L14" s="192"/>
      <c r="M14" s="192"/>
      <c r="N14" s="192"/>
      <c r="O14" s="192"/>
      <c r="P14" s="192"/>
      <c r="Q14" s="26"/>
      <c r="R14" s="28"/>
    </row>
    <row r="15" spans="1:237" s="25" customFormat="1" hidden="1" x14ac:dyDescent="0.25">
      <c r="A15" s="184" t="str">
        <f>IF(KOPTAME!$A$23="","",KOPTAME!$A$23)</f>
        <v/>
      </c>
      <c r="B15" s="184"/>
      <c r="C15" s="195" t="str">
        <f>IF(KOPTAME!$C$23=0,"",KOPTAME!$C$23)</f>
        <v/>
      </c>
      <c r="D15" s="195"/>
      <c r="E15" s="195"/>
      <c r="F15" s="195"/>
      <c r="G15" s="195"/>
      <c r="H15" s="195"/>
      <c r="I15" s="195"/>
      <c r="J15" s="195"/>
      <c r="K15" s="195"/>
      <c r="L15" s="195"/>
      <c r="M15" s="195"/>
      <c r="N15" s="195"/>
      <c r="O15" s="195"/>
      <c r="P15" s="195"/>
      <c r="Q15" s="26"/>
      <c r="R15" s="28"/>
    </row>
    <row r="16" spans="1:237" s="25" customFormat="1" hidden="1" x14ac:dyDescent="0.25">
      <c r="A16" s="184" t="str">
        <f>IF(KOPTAME!$A$24="","",KOPTAME!$A$24)</f>
        <v/>
      </c>
      <c r="B16" s="184"/>
      <c r="C16" s="193" t="str">
        <f>IF(KOPTAME!$C$24="","",KOPTAME!$C$24)</f>
        <v/>
      </c>
      <c r="D16" s="193"/>
      <c r="E16" s="193"/>
      <c r="F16" s="193"/>
      <c r="G16" s="193"/>
      <c r="H16" s="193"/>
      <c r="I16" s="193"/>
      <c r="J16" s="193"/>
      <c r="K16" s="193"/>
      <c r="L16" s="193"/>
      <c r="M16" s="193"/>
      <c r="N16" s="193"/>
      <c r="O16" s="193"/>
      <c r="P16" s="193"/>
      <c r="Q16" s="26"/>
      <c r="R16" s="28"/>
    </row>
    <row r="17" spans="1:18" s="25" customFormat="1" x14ac:dyDescent="0.2">
      <c r="A17" s="184"/>
      <c r="B17" s="184"/>
      <c r="C17" s="53"/>
      <c r="D17" s="53"/>
      <c r="E17" s="53"/>
      <c r="F17" s="53"/>
      <c r="G17" s="53"/>
      <c r="H17" s="53"/>
      <c r="I17" s="53"/>
      <c r="J17" s="53"/>
      <c r="K17" s="194"/>
      <c r="L17" s="194"/>
      <c r="M17" s="194"/>
      <c r="N17" s="194"/>
      <c r="O17" s="194"/>
      <c r="P17" s="194"/>
      <c r="Q17" s="26"/>
      <c r="R17" s="28"/>
    </row>
    <row r="18" spans="1:18" s="25" customFormat="1" ht="12.75" customHeight="1" x14ac:dyDescent="0.25">
      <c r="A18" s="198" t="s">
        <v>6</v>
      </c>
      <c r="B18" s="198" t="s">
        <v>7</v>
      </c>
      <c r="C18" s="198" t="s">
        <v>8</v>
      </c>
      <c r="D18" s="198" t="s">
        <v>29</v>
      </c>
      <c r="E18" s="201" t="s">
        <v>30</v>
      </c>
      <c r="F18" s="198" t="s">
        <v>9</v>
      </c>
      <c r="G18" s="198"/>
      <c r="H18" s="198"/>
      <c r="I18" s="198"/>
      <c r="J18" s="198"/>
      <c r="K18" s="198"/>
      <c r="L18" s="198" t="s">
        <v>10</v>
      </c>
      <c r="M18" s="198"/>
      <c r="N18" s="198"/>
      <c r="O18" s="198"/>
      <c r="P18" s="199"/>
      <c r="Q18" s="26"/>
      <c r="R18" s="28"/>
    </row>
    <row r="19" spans="1:18" ht="49.5" customHeight="1" x14ac:dyDescent="0.25">
      <c r="A19" s="198"/>
      <c r="B19" s="198"/>
      <c r="C19" s="198"/>
      <c r="D19" s="198"/>
      <c r="E19" s="201"/>
      <c r="F19" s="120" t="s">
        <v>31</v>
      </c>
      <c r="G19" s="120" t="s">
        <v>86</v>
      </c>
      <c r="H19" s="120" t="s">
        <v>87</v>
      </c>
      <c r="I19" s="120" t="s">
        <v>88</v>
      </c>
      <c r="J19" s="120" t="s">
        <v>89</v>
      </c>
      <c r="K19" s="120" t="s">
        <v>90</v>
      </c>
      <c r="L19" s="120" t="s">
        <v>32</v>
      </c>
      <c r="M19" s="120" t="s">
        <v>87</v>
      </c>
      <c r="N19" s="120" t="s">
        <v>88</v>
      </c>
      <c r="O19" s="120" t="s">
        <v>89</v>
      </c>
      <c r="P19" s="120" t="s">
        <v>91</v>
      </c>
    </row>
    <row r="20" spans="1:18" x14ac:dyDescent="0.25">
      <c r="A20" s="120">
        <v>1</v>
      </c>
      <c r="B20" s="120">
        <v>2</v>
      </c>
      <c r="C20" s="120">
        <v>3</v>
      </c>
      <c r="D20" s="120">
        <v>4</v>
      </c>
      <c r="E20" s="42">
        <v>5</v>
      </c>
      <c r="F20" s="120">
        <v>6</v>
      </c>
      <c r="G20" s="120">
        <v>7</v>
      </c>
      <c r="H20" s="120">
        <v>8</v>
      </c>
      <c r="I20" s="120">
        <v>9</v>
      </c>
      <c r="J20" s="120">
        <v>10</v>
      </c>
      <c r="K20" s="120">
        <v>11</v>
      </c>
      <c r="L20" s="120">
        <v>12</v>
      </c>
      <c r="M20" s="120">
        <v>13</v>
      </c>
      <c r="N20" s="120">
        <v>14</v>
      </c>
      <c r="O20" s="120">
        <v>15</v>
      </c>
      <c r="P20" s="120">
        <v>16</v>
      </c>
    </row>
    <row r="21" spans="1:18" x14ac:dyDescent="0.25">
      <c r="A21" s="121" t="s">
        <v>46</v>
      </c>
      <c r="B21" s="57" t="s">
        <v>46</v>
      </c>
      <c r="C21" s="57" t="s">
        <v>46</v>
      </c>
      <c r="D21" s="58">
        <v>0</v>
      </c>
      <c r="E21" s="59"/>
      <c r="F21" s="60">
        <v>0</v>
      </c>
      <c r="G21" s="60">
        <v>0</v>
      </c>
      <c r="H21" s="61" t="str">
        <f t="shared" ref="H21" si="0">IF($E21="","",ROUND(F21*G21,2))</f>
        <v/>
      </c>
      <c r="I21" s="60">
        <v>0</v>
      </c>
      <c r="J21" s="60">
        <v>0</v>
      </c>
      <c r="K21" s="61" t="str">
        <f t="shared" ref="K21" si="1">IF($E21="","",H21+I21+J21)</f>
        <v/>
      </c>
      <c r="L21" s="62"/>
      <c r="M21" s="62"/>
      <c r="N21" s="62"/>
      <c r="O21" s="62"/>
      <c r="P21" s="62"/>
      <c r="R21" s="35"/>
    </row>
    <row r="22" spans="1:18" x14ac:dyDescent="0.25">
      <c r="A22" s="121" t="s">
        <v>54</v>
      </c>
      <c r="B22" s="122" t="s">
        <v>76</v>
      </c>
      <c r="C22" s="57" t="s">
        <v>77</v>
      </c>
      <c r="D22" s="58">
        <v>0</v>
      </c>
      <c r="E22" s="59"/>
      <c r="F22" s="60"/>
      <c r="G22" s="60"/>
      <c r="H22" s="61"/>
      <c r="I22" s="60"/>
      <c r="J22" s="60"/>
      <c r="K22" s="61"/>
      <c r="L22" s="62"/>
      <c r="M22" s="62"/>
      <c r="N22" s="62"/>
      <c r="O22" s="62"/>
      <c r="P22" s="62"/>
      <c r="R22" s="35"/>
    </row>
    <row r="23" spans="1:18" x14ac:dyDescent="0.25">
      <c r="A23" s="123" t="s">
        <v>55</v>
      </c>
      <c r="B23" s="124" t="s">
        <v>135</v>
      </c>
      <c r="C23" s="63" t="s">
        <v>136</v>
      </c>
      <c r="D23" s="58" t="s">
        <v>38</v>
      </c>
      <c r="E23" s="59">
        <v>10</v>
      </c>
      <c r="F23" s="60"/>
      <c r="G23" s="60"/>
      <c r="H23" s="61"/>
      <c r="I23" s="60"/>
      <c r="J23" s="60"/>
      <c r="K23" s="61"/>
      <c r="L23" s="60"/>
      <c r="M23" s="60"/>
      <c r="N23" s="60"/>
      <c r="O23" s="60"/>
      <c r="P23" s="60"/>
      <c r="Q23" s="21"/>
      <c r="R23" s="35"/>
    </row>
    <row r="24" spans="1:18" x14ac:dyDescent="0.25">
      <c r="A24" s="123" t="s">
        <v>56</v>
      </c>
      <c r="B24" s="124" t="s">
        <v>137</v>
      </c>
      <c r="C24" s="63" t="s">
        <v>138</v>
      </c>
      <c r="D24" s="58" t="s">
        <v>39</v>
      </c>
      <c r="E24" s="59">
        <v>76</v>
      </c>
      <c r="F24" s="60"/>
      <c r="G24" s="60"/>
      <c r="H24" s="61"/>
      <c r="I24" s="60"/>
      <c r="J24" s="60"/>
      <c r="K24" s="61"/>
      <c r="L24" s="60"/>
      <c r="M24" s="60"/>
      <c r="N24" s="60"/>
      <c r="O24" s="60"/>
      <c r="P24" s="60"/>
      <c r="Q24" s="21"/>
      <c r="R24" s="35"/>
    </row>
    <row r="25" spans="1:18" x14ac:dyDescent="0.25">
      <c r="A25" s="123" t="s">
        <v>92</v>
      </c>
      <c r="B25" s="124" t="s">
        <v>139</v>
      </c>
      <c r="C25" s="63" t="s">
        <v>140</v>
      </c>
      <c r="D25" s="58" t="s">
        <v>39</v>
      </c>
      <c r="E25" s="59">
        <v>168</v>
      </c>
      <c r="F25" s="60"/>
      <c r="G25" s="60"/>
      <c r="H25" s="61"/>
      <c r="I25" s="60"/>
      <c r="J25" s="60"/>
      <c r="K25" s="61"/>
      <c r="L25" s="60"/>
      <c r="M25" s="60"/>
      <c r="N25" s="60"/>
      <c r="O25" s="60"/>
      <c r="P25" s="60"/>
      <c r="Q25" s="21"/>
      <c r="R25" s="35"/>
    </row>
    <row r="26" spans="1:18" x14ac:dyDescent="0.25">
      <c r="A26" s="123" t="s">
        <v>96</v>
      </c>
      <c r="B26" s="124" t="s">
        <v>141</v>
      </c>
      <c r="C26" s="63" t="s">
        <v>142</v>
      </c>
      <c r="D26" s="58" t="s">
        <v>39</v>
      </c>
      <c r="E26" s="59">
        <v>152</v>
      </c>
      <c r="F26" s="60"/>
      <c r="G26" s="60"/>
      <c r="H26" s="61"/>
      <c r="I26" s="60"/>
      <c r="J26" s="60"/>
      <c r="K26" s="61"/>
      <c r="L26" s="60"/>
      <c r="M26" s="60"/>
      <c r="N26" s="60"/>
      <c r="O26" s="60"/>
      <c r="P26" s="60"/>
      <c r="Q26" s="21"/>
      <c r="R26" s="35"/>
    </row>
    <row r="27" spans="1:18" s="19" customFormat="1" x14ac:dyDescent="0.25">
      <c r="A27" s="123" t="s">
        <v>143</v>
      </c>
      <c r="B27" s="124" t="s">
        <v>144</v>
      </c>
      <c r="C27" s="63" t="s">
        <v>145</v>
      </c>
      <c r="D27" s="58" t="s">
        <v>37</v>
      </c>
      <c r="E27" s="59">
        <v>3</v>
      </c>
      <c r="F27" s="60"/>
      <c r="G27" s="60"/>
      <c r="H27" s="61"/>
      <c r="I27" s="60"/>
      <c r="J27" s="60"/>
      <c r="K27" s="61"/>
      <c r="L27" s="60"/>
      <c r="M27" s="60"/>
      <c r="N27" s="60"/>
      <c r="O27" s="60"/>
      <c r="P27" s="60"/>
      <c r="Q27" s="21"/>
      <c r="R27" s="35"/>
    </row>
    <row r="28" spans="1:18" s="19" customFormat="1" x14ac:dyDescent="0.25">
      <c r="A28" s="121" t="s">
        <v>46</v>
      </c>
      <c r="B28" s="57"/>
      <c r="C28" s="57" t="s">
        <v>46</v>
      </c>
      <c r="D28" s="58">
        <v>0</v>
      </c>
      <c r="E28" s="59"/>
      <c r="F28" s="60"/>
      <c r="G28" s="60"/>
      <c r="H28" s="61"/>
      <c r="I28" s="60"/>
      <c r="J28" s="60"/>
      <c r="K28" s="61"/>
      <c r="L28" s="62"/>
      <c r="M28" s="62"/>
      <c r="N28" s="62"/>
      <c r="O28" s="62"/>
      <c r="P28" s="62"/>
      <c r="Q28" s="21"/>
      <c r="R28" s="35"/>
    </row>
    <row r="29" spans="1:18" x14ac:dyDescent="0.25">
      <c r="A29" s="121" t="s">
        <v>57</v>
      </c>
      <c r="B29" s="122" t="s">
        <v>41</v>
      </c>
      <c r="C29" s="57" t="s">
        <v>48</v>
      </c>
      <c r="D29" s="58">
        <v>0</v>
      </c>
      <c r="E29" s="59"/>
      <c r="F29" s="60"/>
      <c r="G29" s="60"/>
      <c r="H29" s="61"/>
      <c r="I29" s="60"/>
      <c r="J29" s="60"/>
      <c r="K29" s="61"/>
      <c r="L29" s="62"/>
      <c r="M29" s="62"/>
      <c r="N29" s="62"/>
      <c r="O29" s="62"/>
      <c r="P29" s="62"/>
      <c r="R29" s="35"/>
    </row>
    <row r="30" spans="1:18" s="19" customFormat="1" x14ac:dyDescent="0.25">
      <c r="A30" s="123" t="s">
        <v>58</v>
      </c>
      <c r="B30" s="124" t="s">
        <v>127</v>
      </c>
      <c r="C30" s="63" t="s">
        <v>128</v>
      </c>
      <c r="D30" s="58" t="s">
        <v>37</v>
      </c>
      <c r="E30" s="59">
        <v>1</v>
      </c>
      <c r="F30" s="60"/>
      <c r="G30" s="60"/>
      <c r="H30" s="61"/>
      <c r="I30" s="60"/>
      <c r="J30" s="60"/>
      <c r="K30" s="61"/>
      <c r="L30" s="60"/>
      <c r="M30" s="60"/>
      <c r="N30" s="60"/>
      <c r="O30" s="60"/>
      <c r="P30" s="60"/>
      <c r="Q30" s="21"/>
      <c r="R30" s="35"/>
    </row>
    <row r="31" spans="1:18" s="19" customFormat="1" x14ac:dyDescent="0.25">
      <c r="A31" s="123" t="s">
        <v>59</v>
      </c>
      <c r="B31" s="124" t="s">
        <v>146</v>
      </c>
      <c r="C31" s="63" t="s">
        <v>147</v>
      </c>
      <c r="D31" s="58" t="s">
        <v>37</v>
      </c>
      <c r="E31" s="59">
        <v>44</v>
      </c>
      <c r="F31" s="60"/>
      <c r="G31" s="60"/>
      <c r="H31" s="61"/>
      <c r="I31" s="60"/>
      <c r="J31" s="60"/>
      <c r="K31" s="61"/>
      <c r="L31" s="60"/>
      <c r="M31" s="60"/>
      <c r="N31" s="60"/>
      <c r="O31" s="60"/>
      <c r="P31" s="60"/>
      <c r="Q31" s="21"/>
      <c r="R31" s="35"/>
    </row>
    <row r="32" spans="1:18" s="19" customFormat="1" ht="20.399999999999999" x14ac:dyDescent="0.25">
      <c r="A32" s="123" t="s">
        <v>60</v>
      </c>
      <c r="B32" s="124" t="s">
        <v>113</v>
      </c>
      <c r="C32" s="63" t="s">
        <v>114</v>
      </c>
      <c r="D32" s="58" t="s">
        <v>70</v>
      </c>
      <c r="E32" s="59">
        <v>1</v>
      </c>
      <c r="F32" s="60"/>
      <c r="G32" s="60"/>
      <c r="H32" s="61"/>
      <c r="I32" s="60"/>
      <c r="J32" s="60"/>
      <c r="K32" s="61"/>
      <c r="L32" s="60"/>
      <c r="M32" s="60"/>
      <c r="N32" s="60"/>
      <c r="O32" s="60"/>
      <c r="P32" s="60"/>
      <c r="Q32" s="21"/>
      <c r="R32" s="35"/>
    </row>
    <row r="33" spans="1:18" s="19" customFormat="1" x14ac:dyDescent="0.25">
      <c r="A33" s="123" t="s">
        <v>100</v>
      </c>
      <c r="B33" s="124" t="s">
        <v>148</v>
      </c>
      <c r="C33" s="63" t="s">
        <v>149</v>
      </c>
      <c r="D33" s="58" t="s">
        <v>39</v>
      </c>
      <c r="E33" s="59">
        <v>400</v>
      </c>
      <c r="F33" s="60"/>
      <c r="G33" s="60"/>
      <c r="H33" s="61"/>
      <c r="I33" s="60"/>
      <c r="J33" s="60"/>
      <c r="K33" s="61"/>
      <c r="L33" s="60"/>
      <c r="M33" s="60"/>
      <c r="N33" s="60"/>
      <c r="O33" s="60"/>
      <c r="P33" s="60"/>
      <c r="Q33" s="21"/>
      <c r="R33" s="35"/>
    </row>
    <row r="34" spans="1:18" s="19" customFormat="1" x14ac:dyDescent="0.25">
      <c r="A34" s="123" t="s">
        <v>101</v>
      </c>
      <c r="B34" s="124" t="s">
        <v>150</v>
      </c>
      <c r="C34" s="63" t="s">
        <v>151</v>
      </c>
      <c r="D34" s="58" t="s">
        <v>39</v>
      </c>
      <c r="E34" s="59">
        <v>1800</v>
      </c>
      <c r="F34" s="60"/>
      <c r="G34" s="60"/>
      <c r="H34" s="61"/>
      <c r="I34" s="60"/>
      <c r="J34" s="60"/>
      <c r="K34" s="61"/>
      <c r="L34" s="60"/>
      <c r="M34" s="60"/>
      <c r="N34" s="60"/>
      <c r="O34" s="60"/>
      <c r="P34" s="60"/>
      <c r="Q34" s="21"/>
      <c r="R34" s="35"/>
    </row>
    <row r="35" spans="1:18" s="19" customFormat="1" x14ac:dyDescent="0.25">
      <c r="A35" s="123" t="s">
        <v>102</v>
      </c>
      <c r="B35" s="124" t="s">
        <v>152</v>
      </c>
      <c r="C35" s="63" t="s">
        <v>153</v>
      </c>
      <c r="D35" s="58" t="s">
        <v>40</v>
      </c>
      <c r="E35" s="59">
        <v>40</v>
      </c>
      <c r="F35" s="60"/>
      <c r="G35" s="60"/>
      <c r="H35" s="61"/>
      <c r="I35" s="60"/>
      <c r="J35" s="60"/>
      <c r="K35" s="61"/>
      <c r="L35" s="60"/>
      <c r="M35" s="60"/>
      <c r="N35" s="60"/>
      <c r="O35" s="60"/>
      <c r="P35" s="60"/>
      <c r="Q35" s="21"/>
      <c r="R35" s="35"/>
    </row>
    <row r="36" spans="1:18" s="19" customFormat="1" x14ac:dyDescent="0.25">
      <c r="A36" s="121" t="s">
        <v>46</v>
      </c>
      <c r="B36" s="57"/>
      <c r="C36" s="57" t="s">
        <v>46</v>
      </c>
      <c r="D36" s="58">
        <v>0</v>
      </c>
      <c r="E36" s="59"/>
      <c r="F36" s="60"/>
      <c r="G36" s="60"/>
      <c r="H36" s="61"/>
      <c r="I36" s="60"/>
      <c r="J36" s="60"/>
      <c r="K36" s="61"/>
      <c r="L36" s="62"/>
      <c r="M36" s="62"/>
      <c r="N36" s="62"/>
      <c r="O36" s="62"/>
      <c r="P36" s="62"/>
      <c r="Q36" s="21"/>
      <c r="R36" s="35"/>
    </row>
    <row r="37" spans="1:18" s="19" customFormat="1" x14ac:dyDescent="0.25">
      <c r="A37" s="121" t="s">
        <v>61</v>
      </c>
      <c r="B37" s="57" t="s">
        <v>42</v>
      </c>
      <c r="C37" s="57" t="s">
        <v>49</v>
      </c>
      <c r="D37" s="58">
        <v>0</v>
      </c>
      <c r="E37" s="59"/>
      <c r="F37" s="60"/>
      <c r="G37" s="60"/>
      <c r="H37" s="61"/>
      <c r="I37" s="60"/>
      <c r="J37" s="60"/>
      <c r="K37" s="61"/>
      <c r="L37" s="62"/>
      <c r="M37" s="62"/>
      <c r="N37" s="62"/>
      <c r="O37" s="62"/>
      <c r="P37" s="62"/>
      <c r="Q37" s="21"/>
      <c r="R37" s="35"/>
    </row>
    <row r="38" spans="1:18" s="19" customFormat="1" x14ac:dyDescent="0.25">
      <c r="A38" s="123" t="s">
        <v>62</v>
      </c>
      <c r="B38" s="124" t="s">
        <v>154</v>
      </c>
      <c r="C38" s="63" t="s">
        <v>155</v>
      </c>
      <c r="D38" s="58" t="s">
        <v>39</v>
      </c>
      <c r="E38" s="59">
        <v>594</v>
      </c>
      <c r="F38" s="60"/>
      <c r="G38" s="60"/>
      <c r="H38" s="61"/>
      <c r="I38" s="60"/>
      <c r="J38" s="60"/>
      <c r="K38" s="61"/>
      <c r="L38" s="60"/>
      <c r="M38" s="60"/>
      <c r="N38" s="60"/>
      <c r="O38" s="60"/>
      <c r="P38" s="60"/>
      <c r="Q38" s="21"/>
      <c r="R38" s="35"/>
    </row>
    <row r="39" spans="1:18" x14ac:dyDescent="0.25">
      <c r="A39" s="125" t="s">
        <v>46</v>
      </c>
      <c r="B39" s="126"/>
      <c r="C39" s="64" t="s">
        <v>93</v>
      </c>
      <c r="D39" s="65" t="s">
        <v>40</v>
      </c>
      <c r="E39" s="66">
        <v>178</v>
      </c>
      <c r="F39" s="67"/>
      <c r="G39" s="67"/>
      <c r="H39" s="68"/>
      <c r="I39" s="67"/>
      <c r="J39" s="67"/>
      <c r="K39" s="68"/>
      <c r="L39" s="67"/>
      <c r="M39" s="67"/>
      <c r="N39" s="67"/>
      <c r="O39" s="67"/>
      <c r="P39" s="67"/>
      <c r="Q39" s="21"/>
      <c r="R39" s="35"/>
    </row>
    <row r="40" spans="1:18" s="19" customFormat="1" x14ac:dyDescent="0.25">
      <c r="A40" s="123" t="s">
        <v>106</v>
      </c>
      <c r="B40" s="124" t="s">
        <v>156</v>
      </c>
      <c r="C40" s="63" t="s">
        <v>157</v>
      </c>
      <c r="D40" s="58" t="s">
        <v>39</v>
      </c>
      <c r="E40" s="59">
        <v>642</v>
      </c>
      <c r="F40" s="60"/>
      <c r="G40" s="60"/>
      <c r="H40" s="61"/>
      <c r="I40" s="60"/>
      <c r="J40" s="60"/>
      <c r="K40" s="61"/>
      <c r="L40" s="60"/>
      <c r="M40" s="60"/>
      <c r="N40" s="60"/>
      <c r="O40" s="60"/>
      <c r="P40" s="60"/>
      <c r="Q40" s="21"/>
      <c r="R40" s="35"/>
    </row>
    <row r="41" spans="1:18" x14ac:dyDescent="0.25">
      <c r="A41" s="125" t="s">
        <v>46</v>
      </c>
      <c r="B41" s="126"/>
      <c r="C41" s="64" t="s">
        <v>93</v>
      </c>
      <c r="D41" s="65" t="s">
        <v>40</v>
      </c>
      <c r="E41" s="66">
        <v>256.8</v>
      </c>
      <c r="F41" s="67"/>
      <c r="G41" s="67"/>
      <c r="H41" s="68"/>
      <c r="I41" s="67"/>
      <c r="J41" s="67"/>
      <c r="K41" s="68"/>
      <c r="L41" s="67"/>
      <c r="M41" s="67"/>
      <c r="N41" s="67"/>
      <c r="O41" s="67"/>
      <c r="P41" s="67"/>
      <c r="Q41" s="21"/>
      <c r="R41" s="35"/>
    </row>
    <row r="42" spans="1:18" s="19" customFormat="1" x14ac:dyDescent="0.25">
      <c r="A42" s="123" t="s">
        <v>107</v>
      </c>
      <c r="B42" s="124" t="s">
        <v>158</v>
      </c>
      <c r="C42" s="63" t="s">
        <v>159</v>
      </c>
      <c r="D42" s="58" t="s">
        <v>39</v>
      </c>
      <c r="E42" s="59">
        <v>420</v>
      </c>
      <c r="F42" s="60"/>
      <c r="G42" s="60"/>
      <c r="H42" s="61"/>
      <c r="I42" s="60"/>
      <c r="J42" s="60"/>
      <c r="K42" s="61"/>
      <c r="L42" s="60"/>
      <c r="M42" s="60"/>
      <c r="N42" s="60"/>
      <c r="O42" s="60"/>
      <c r="P42" s="60"/>
      <c r="Q42" s="21"/>
      <c r="R42" s="35"/>
    </row>
    <row r="43" spans="1:18" x14ac:dyDescent="0.25">
      <c r="A43" s="125" t="s">
        <v>46</v>
      </c>
      <c r="B43" s="126"/>
      <c r="C43" s="64" t="s">
        <v>103</v>
      </c>
      <c r="D43" s="65" t="s">
        <v>40</v>
      </c>
      <c r="E43" s="66">
        <v>63</v>
      </c>
      <c r="F43" s="67"/>
      <c r="G43" s="67"/>
      <c r="H43" s="68"/>
      <c r="I43" s="67"/>
      <c r="J43" s="67"/>
      <c r="K43" s="68"/>
      <c r="L43" s="67"/>
      <c r="M43" s="67"/>
      <c r="N43" s="67"/>
      <c r="O43" s="67"/>
      <c r="P43" s="67"/>
      <c r="Q43" s="21"/>
      <c r="R43" s="35"/>
    </row>
    <row r="44" spans="1:18" s="19" customFormat="1" x14ac:dyDescent="0.25">
      <c r="A44" s="123" t="s">
        <v>108</v>
      </c>
      <c r="B44" s="124" t="s">
        <v>160</v>
      </c>
      <c r="C44" s="63" t="s">
        <v>161</v>
      </c>
      <c r="D44" s="58" t="s">
        <v>39</v>
      </c>
      <c r="E44" s="59">
        <v>398</v>
      </c>
      <c r="F44" s="60"/>
      <c r="G44" s="60"/>
      <c r="H44" s="61"/>
      <c r="I44" s="60"/>
      <c r="J44" s="60"/>
      <c r="K44" s="61"/>
      <c r="L44" s="60"/>
      <c r="M44" s="60"/>
      <c r="N44" s="60"/>
      <c r="O44" s="60"/>
      <c r="P44" s="60"/>
      <c r="Q44" s="21"/>
      <c r="R44" s="35"/>
    </row>
    <row r="45" spans="1:18" x14ac:dyDescent="0.25">
      <c r="A45" s="125" t="s">
        <v>46</v>
      </c>
      <c r="B45" s="126"/>
      <c r="C45" s="64" t="s">
        <v>162</v>
      </c>
      <c r="D45" s="65" t="s">
        <v>40</v>
      </c>
      <c r="E45" s="66">
        <v>59.699999999999996</v>
      </c>
      <c r="F45" s="67"/>
      <c r="G45" s="67"/>
      <c r="H45" s="68"/>
      <c r="I45" s="67"/>
      <c r="J45" s="67"/>
      <c r="K45" s="68"/>
      <c r="L45" s="67"/>
      <c r="M45" s="67"/>
      <c r="N45" s="67"/>
      <c r="O45" s="67"/>
      <c r="P45" s="67"/>
      <c r="Q45" s="21"/>
      <c r="R45" s="35"/>
    </row>
    <row r="46" spans="1:18" s="19" customFormat="1" x14ac:dyDescent="0.25">
      <c r="A46" s="123" t="s">
        <v>109</v>
      </c>
      <c r="B46" s="124" t="s">
        <v>185</v>
      </c>
      <c r="C46" s="63" t="s">
        <v>186</v>
      </c>
      <c r="D46" s="58" t="s">
        <v>39</v>
      </c>
      <c r="E46" s="59">
        <v>456</v>
      </c>
      <c r="F46" s="60"/>
      <c r="G46" s="60"/>
      <c r="H46" s="61"/>
      <c r="I46" s="60"/>
      <c r="J46" s="60"/>
      <c r="K46" s="61"/>
      <c r="L46" s="60"/>
      <c r="M46" s="60"/>
      <c r="N46" s="60"/>
      <c r="O46" s="60"/>
      <c r="P46" s="60"/>
      <c r="Q46" s="21"/>
      <c r="R46" s="35"/>
    </row>
    <row r="47" spans="1:18" x14ac:dyDescent="0.25">
      <c r="A47" s="125" t="s">
        <v>46</v>
      </c>
      <c r="B47" s="126"/>
      <c r="C47" s="64" t="s">
        <v>97</v>
      </c>
      <c r="D47" s="65" t="s">
        <v>40</v>
      </c>
      <c r="E47" s="66">
        <v>91.2</v>
      </c>
      <c r="F47" s="67"/>
      <c r="G47" s="67"/>
      <c r="H47" s="68"/>
      <c r="I47" s="67"/>
      <c r="J47" s="67"/>
      <c r="K47" s="68"/>
      <c r="L47" s="67"/>
      <c r="M47" s="67"/>
      <c r="N47" s="67"/>
      <c r="O47" s="67"/>
      <c r="P47" s="67"/>
      <c r="Q47" s="21"/>
      <c r="R47" s="35"/>
    </row>
    <row r="48" spans="1:18" s="19" customFormat="1" x14ac:dyDescent="0.25">
      <c r="A48" s="123" t="s">
        <v>110</v>
      </c>
      <c r="B48" s="124" t="s">
        <v>163</v>
      </c>
      <c r="C48" s="63" t="s">
        <v>164</v>
      </c>
      <c r="D48" s="58" t="s">
        <v>39</v>
      </c>
      <c r="E48" s="59">
        <v>38</v>
      </c>
      <c r="F48" s="60"/>
      <c r="G48" s="60"/>
      <c r="H48" s="61"/>
      <c r="I48" s="60"/>
      <c r="J48" s="60"/>
      <c r="K48" s="61"/>
      <c r="L48" s="60"/>
      <c r="M48" s="60"/>
      <c r="N48" s="60"/>
      <c r="O48" s="60"/>
      <c r="P48" s="60"/>
      <c r="Q48" s="21"/>
      <c r="R48" s="35"/>
    </row>
    <row r="49" spans="1:18" x14ac:dyDescent="0.25">
      <c r="A49" s="125" t="s">
        <v>46</v>
      </c>
      <c r="B49" s="126"/>
      <c r="C49" s="64" t="s">
        <v>165</v>
      </c>
      <c r="D49" s="65" t="s">
        <v>40</v>
      </c>
      <c r="E49" s="66">
        <v>15.200000000000001</v>
      </c>
      <c r="F49" s="67"/>
      <c r="G49" s="67"/>
      <c r="H49" s="68"/>
      <c r="I49" s="67"/>
      <c r="J49" s="67"/>
      <c r="K49" s="68"/>
      <c r="L49" s="67"/>
      <c r="M49" s="67"/>
      <c r="N49" s="67"/>
      <c r="O49" s="67"/>
      <c r="P49" s="67"/>
      <c r="Q49" s="21"/>
      <c r="R49" s="35"/>
    </row>
    <row r="50" spans="1:18" s="19" customFormat="1" x14ac:dyDescent="0.25">
      <c r="A50" s="123" t="s">
        <v>111</v>
      </c>
      <c r="B50" s="124" t="s">
        <v>166</v>
      </c>
      <c r="C50" s="63" t="s">
        <v>167</v>
      </c>
      <c r="D50" s="58" t="s">
        <v>39</v>
      </c>
      <c r="E50" s="59">
        <v>152</v>
      </c>
      <c r="F50" s="60"/>
      <c r="G50" s="60"/>
      <c r="H50" s="61"/>
      <c r="I50" s="60"/>
      <c r="J50" s="60"/>
      <c r="K50" s="61"/>
      <c r="L50" s="60"/>
      <c r="M50" s="60"/>
      <c r="N50" s="60"/>
      <c r="O50" s="60"/>
      <c r="P50" s="60"/>
      <c r="Q50" s="21"/>
      <c r="R50" s="35"/>
    </row>
    <row r="51" spans="1:18" x14ac:dyDescent="0.25">
      <c r="A51" s="125" t="s">
        <v>46</v>
      </c>
      <c r="B51" s="126"/>
      <c r="C51" s="64" t="s">
        <v>168</v>
      </c>
      <c r="D51" s="65" t="s">
        <v>39</v>
      </c>
      <c r="E51" s="66">
        <v>152</v>
      </c>
      <c r="F51" s="67"/>
      <c r="G51" s="67"/>
      <c r="H51" s="68"/>
      <c r="I51" s="67"/>
      <c r="J51" s="67"/>
      <c r="K51" s="68"/>
      <c r="L51" s="67"/>
      <c r="M51" s="67"/>
      <c r="N51" s="67"/>
      <c r="O51" s="67"/>
      <c r="P51" s="67"/>
      <c r="Q51" s="21"/>
      <c r="R51" s="35"/>
    </row>
    <row r="52" spans="1:18" x14ac:dyDescent="0.25">
      <c r="A52" s="123" t="s">
        <v>112</v>
      </c>
      <c r="B52" s="124" t="s">
        <v>116</v>
      </c>
      <c r="C52" s="63" t="s">
        <v>117</v>
      </c>
      <c r="D52" s="58" t="s">
        <v>38</v>
      </c>
      <c r="E52" s="59">
        <v>475</v>
      </c>
      <c r="F52" s="60"/>
      <c r="G52" s="60"/>
      <c r="H52" s="61"/>
      <c r="I52" s="60"/>
      <c r="J52" s="60"/>
      <c r="K52" s="61"/>
      <c r="L52" s="60"/>
      <c r="M52" s="60"/>
      <c r="N52" s="60"/>
      <c r="O52" s="60"/>
      <c r="P52" s="60"/>
      <c r="Q52" s="21"/>
      <c r="R52" s="35"/>
    </row>
    <row r="53" spans="1:18" x14ac:dyDescent="0.25">
      <c r="A53" s="125" t="s">
        <v>46</v>
      </c>
      <c r="B53" s="126"/>
      <c r="C53" s="64" t="s">
        <v>118</v>
      </c>
      <c r="D53" s="65" t="s">
        <v>38</v>
      </c>
      <c r="E53" s="66">
        <v>475</v>
      </c>
      <c r="F53" s="67"/>
      <c r="G53" s="67"/>
      <c r="H53" s="68"/>
      <c r="I53" s="67"/>
      <c r="J53" s="67"/>
      <c r="K53" s="68"/>
      <c r="L53" s="67"/>
      <c r="M53" s="67"/>
      <c r="N53" s="67"/>
      <c r="O53" s="67"/>
      <c r="P53" s="67"/>
      <c r="Q53" s="21"/>
      <c r="R53" s="35"/>
    </row>
    <row r="54" spans="1:18" x14ac:dyDescent="0.25">
      <c r="A54" s="125" t="s">
        <v>46</v>
      </c>
      <c r="B54" s="126"/>
      <c r="C54" s="64" t="s">
        <v>115</v>
      </c>
      <c r="D54" s="65" t="s">
        <v>40</v>
      </c>
      <c r="E54" s="66">
        <v>19</v>
      </c>
      <c r="F54" s="67"/>
      <c r="G54" s="67"/>
      <c r="H54" s="68"/>
      <c r="I54" s="67"/>
      <c r="J54" s="67"/>
      <c r="K54" s="68"/>
      <c r="L54" s="67"/>
      <c r="M54" s="67"/>
      <c r="N54" s="67"/>
      <c r="O54" s="67"/>
      <c r="P54" s="67"/>
      <c r="Q54" s="21"/>
      <c r="R54" s="35"/>
    </row>
    <row r="55" spans="1:18" x14ac:dyDescent="0.25">
      <c r="A55" s="125" t="s">
        <v>46</v>
      </c>
      <c r="B55" s="126"/>
      <c r="C55" s="64" t="s">
        <v>97</v>
      </c>
      <c r="D55" s="65" t="s">
        <v>40</v>
      </c>
      <c r="E55" s="66">
        <v>9.5</v>
      </c>
      <c r="F55" s="67"/>
      <c r="G55" s="67"/>
      <c r="H55" s="68"/>
      <c r="I55" s="67"/>
      <c r="J55" s="67"/>
      <c r="K55" s="68"/>
      <c r="L55" s="67"/>
      <c r="M55" s="67"/>
      <c r="N55" s="67"/>
      <c r="O55" s="67"/>
      <c r="P55" s="67"/>
      <c r="Q55" s="21"/>
      <c r="R55" s="35"/>
    </row>
    <row r="56" spans="1:18" s="19" customFormat="1" x14ac:dyDescent="0.25">
      <c r="A56" s="123" t="s">
        <v>124</v>
      </c>
      <c r="B56" s="124" t="s">
        <v>119</v>
      </c>
      <c r="C56" s="63" t="s">
        <v>120</v>
      </c>
      <c r="D56" s="58" t="s">
        <v>39</v>
      </c>
      <c r="E56" s="59">
        <v>418</v>
      </c>
      <c r="F56" s="60"/>
      <c r="G56" s="60"/>
      <c r="H56" s="61"/>
      <c r="I56" s="60"/>
      <c r="J56" s="60"/>
      <c r="K56" s="61"/>
      <c r="L56" s="60"/>
      <c r="M56" s="60"/>
      <c r="N56" s="60"/>
      <c r="O56" s="60"/>
      <c r="P56" s="60"/>
      <c r="Q56" s="21"/>
      <c r="R56" s="35"/>
    </row>
    <row r="57" spans="1:18" x14ac:dyDescent="0.25">
      <c r="A57" s="125" t="s">
        <v>46</v>
      </c>
      <c r="B57" s="126"/>
      <c r="C57" s="64" t="s">
        <v>184</v>
      </c>
      <c r="D57" s="65" t="s">
        <v>40</v>
      </c>
      <c r="E57" s="66">
        <v>13</v>
      </c>
      <c r="F57" s="67"/>
      <c r="G57" s="67"/>
      <c r="H57" s="68"/>
      <c r="I57" s="67"/>
      <c r="J57" s="67"/>
      <c r="K57" s="68"/>
      <c r="L57" s="67"/>
      <c r="M57" s="67"/>
      <c r="N57" s="67"/>
      <c r="O57" s="67"/>
      <c r="P57" s="67"/>
      <c r="Q57" s="21"/>
      <c r="R57" s="35"/>
    </row>
    <row r="58" spans="1:18" x14ac:dyDescent="0.25">
      <c r="A58" s="123" t="s">
        <v>125</v>
      </c>
      <c r="B58" s="124" t="s">
        <v>122</v>
      </c>
      <c r="C58" s="63" t="s">
        <v>123</v>
      </c>
      <c r="D58" s="58" t="s">
        <v>39</v>
      </c>
      <c r="E58" s="59">
        <v>418</v>
      </c>
      <c r="F58" s="60"/>
      <c r="G58" s="60"/>
      <c r="H58" s="61"/>
      <c r="I58" s="60"/>
      <c r="J58" s="60"/>
      <c r="K58" s="61"/>
      <c r="L58" s="60"/>
      <c r="M58" s="60"/>
      <c r="N58" s="60"/>
      <c r="O58" s="60"/>
      <c r="P58" s="60"/>
      <c r="Q58" s="21"/>
      <c r="R58" s="35"/>
    </row>
    <row r="59" spans="1:18" x14ac:dyDescent="0.25">
      <c r="A59" s="125" t="s">
        <v>46</v>
      </c>
      <c r="B59" s="126"/>
      <c r="C59" s="64" t="s">
        <v>169</v>
      </c>
      <c r="D59" s="65" t="s">
        <v>39</v>
      </c>
      <c r="E59" s="66">
        <v>418</v>
      </c>
      <c r="F59" s="67"/>
      <c r="G59" s="67"/>
      <c r="H59" s="68"/>
      <c r="I59" s="67"/>
      <c r="J59" s="67"/>
      <c r="K59" s="68"/>
      <c r="L59" s="67"/>
      <c r="M59" s="67"/>
      <c r="N59" s="67"/>
      <c r="O59" s="67"/>
      <c r="P59" s="67"/>
      <c r="Q59" s="21"/>
      <c r="R59" s="35"/>
    </row>
    <row r="60" spans="1:18" x14ac:dyDescent="0.25">
      <c r="A60" s="123" t="s">
        <v>126</v>
      </c>
      <c r="B60" s="124" t="s">
        <v>170</v>
      </c>
      <c r="C60" s="63" t="s">
        <v>171</v>
      </c>
      <c r="D60" s="58" t="s">
        <v>39</v>
      </c>
      <c r="E60" s="59">
        <v>4</v>
      </c>
      <c r="F60" s="60"/>
      <c r="G60" s="60"/>
      <c r="H60" s="61"/>
      <c r="I60" s="60"/>
      <c r="J60" s="60"/>
      <c r="K60" s="61"/>
      <c r="L60" s="60"/>
      <c r="M60" s="60"/>
      <c r="N60" s="60"/>
      <c r="O60" s="60"/>
      <c r="P60" s="60"/>
      <c r="Q60" s="21"/>
      <c r="R60" s="35"/>
    </row>
    <row r="61" spans="1:18" x14ac:dyDescent="0.25">
      <c r="A61" s="125" t="s">
        <v>46</v>
      </c>
      <c r="B61" s="126"/>
      <c r="C61" s="64" t="s">
        <v>172</v>
      </c>
      <c r="D61" s="65" t="s">
        <v>40</v>
      </c>
      <c r="E61" s="66">
        <v>1.2</v>
      </c>
      <c r="F61" s="67"/>
      <c r="G61" s="67"/>
      <c r="H61" s="68"/>
      <c r="I61" s="67"/>
      <c r="J61" s="67"/>
      <c r="K61" s="68"/>
      <c r="L61" s="67"/>
      <c r="M61" s="67"/>
      <c r="N61" s="67"/>
      <c r="O61" s="67"/>
      <c r="P61" s="67"/>
      <c r="Q61" s="21"/>
      <c r="R61" s="35"/>
    </row>
    <row r="62" spans="1:18" x14ac:dyDescent="0.25">
      <c r="A62" s="125" t="s">
        <v>46</v>
      </c>
      <c r="B62" s="126"/>
      <c r="C62" s="64" t="s">
        <v>173</v>
      </c>
      <c r="D62" s="65" t="s">
        <v>40</v>
      </c>
      <c r="E62" s="66">
        <v>0.08</v>
      </c>
      <c r="F62" s="67"/>
      <c r="G62" s="67"/>
      <c r="H62" s="68"/>
      <c r="I62" s="67"/>
      <c r="J62" s="67"/>
      <c r="K62" s="68"/>
      <c r="L62" s="67"/>
      <c r="M62" s="67"/>
      <c r="N62" s="67"/>
      <c r="O62" s="67"/>
      <c r="P62" s="67"/>
      <c r="Q62" s="21"/>
      <c r="R62" s="35"/>
    </row>
    <row r="63" spans="1:18" s="19" customFormat="1" x14ac:dyDescent="0.25">
      <c r="A63" s="121" t="s">
        <v>46</v>
      </c>
      <c r="B63" s="57"/>
      <c r="C63" s="57" t="s">
        <v>46</v>
      </c>
      <c r="D63" s="58">
        <v>0</v>
      </c>
      <c r="E63" s="59"/>
      <c r="F63" s="60"/>
      <c r="G63" s="60"/>
      <c r="H63" s="61"/>
      <c r="I63" s="60"/>
      <c r="J63" s="60"/>
      <c r="K63" s="61"/>
      <c r="L63" s="62"/>
      <c r="M63" s="62"/>
      <c r="N63" s="62"/>
      <c r="O63" s="62"/>
      <c r="P63" s="62"/>
      <c r="Q63" s="21"/>
      <c r="R63" s="35"/>
    </row>
    <row r="64" spans="1:18" s="19" customFormat="1" x14ac:dyDescent="0.25">
      <c r="A64" s="121" t="s">
        <v>64</v>
      </c>
      <c r="B64" s="57" t="s">
        <v>104</v>
      </c>
      <c r="C64" s="57" t="s">
        <v>105</v>
      </c>
      <c r="D64" s="58">
        <v>0</v>
      </c>
      <c r="E64" s="59"/>
      <c r="F64" s="60"/>
      <c r="G64" s="60"/>
      <c r="H64" s="61"/>
      <c r="I64" s="60"/>
      <c r="J64" s="60"/>
      <c r="K64" s="61"/>
      <c r="L64" s="62"/>
      <c r="M64" s="62"/>
      <c r="N64" s="62"/>
      <c r="O64" s="62"/>
      <c r="P64" s="62"/>
      <c r="Q64" s="21"/>
      <c r="R64" s="35"/>
    </row>
    <row r="65" spans="1:18" s="19" customFormat="1" x14ac:dyDescent="0.25">
      <c r="A65" s="123" t="s">
        <v>65</v>
      </c>
      <c r="B65" s="124" t="s">
        <v>98</v>
      </c>
      <c r="C65" s="63" t="s">
        <v>99</v>
      </c>
      <c r="D65" s="58" t="s">
        <v>39</v>
      </c>
      <c r="E65" s="59">
        <v>2400</v>
      </c>
      <c r="F65" s="60"/>
      <c r="G65" s="60"/>
      <c r="H65" s="61"/>
      <c r="I65" s="60"/>
      <c r="J65" s="60"/>
      <c r="K65" s="61"/>
      <c r="L65" s="60"/>
      <c r="M65" s="60"/>
      <c r="N65" s="60"/>
      <c r="O65" s="60"/>
      <c r="P65" s="60"/>
      <c r="Q65" s="21"/>
      <c r="R65" s="35"/>
    </row>
    <row r="66" spans="1:18" x14ac:dyDescent="0.25">
      <c r="A66" s="125" t="s">
        <v>46</v>
      </c>
      <c r="B66" s="126"/>
      <c r="C66" s="64" t="s">
        <v>174</v>
      </c>
      <c r="D66" s="65" t="s">
        <v>40</v>
      </c>
      <c r="E66" s="66">
        <v>80</v>
      </c>
      <c r="F66" s="67"/>
      <c r="G66" s="67"/>
      <c r="H66" s="68"/>
      <c r="I66" s="67"/>
      <c r="J66" s="67"/>
      <c r="K66" s="68"/>
      <c r="L66" s="67"/>
      <c r="M66" s="67"/>
      <c r="N66" s="67"/>
      <c r="O66" s="67"/>
      <c r="P66" s="67"/>
      <c r="Q66" s="21"/>
      <c r="R66" s="35"/>
    </row>
    <row r="67" spans="1:18" x14ac:dyDescent="0.25">
      <c r="A67" s="125" t="s">
        <v>46</v>
      </c>
      <c r="B67" s="126"/>
      <c r="C67" s="64" t="s">
        <v>78</v>
      </c>
      <c r="D67" s="65" t="s">
        <v>40</v>
      </c>
      <c r="E67" s="66">
        <v>160</v>
      </c>
      <c r="F67" s="67"/>
      <c r="G67" s="67"/>
      <c r="H67" s="68"/>
      <c r="I67" s="67"/>
      <c r="J67" s="67"/>
      <c r="K67" s="68"/>
      <c r="L67" s="67"/>
      <c r="M67" s="67"/>
      <c r="N67" s="67"/>
      <c r="O67" s="67"/>
      <c r="P67" s="67"/>
      <c r="Q67" s="21"/>
      <c r="R67" s="35"/>
    </row>
    <row r="68" spans="1:18" x14ac:dyDescent="0.25">
      <c r="A68" s="125" t="s">
        <v>46</v>
      </c>
      <c r="B68" s="126"/>
      <c r="C68" s="64" t="s">
        <v>71</v>
      </c>
      <c r="D68" s="65" t="s">
        <v>72</v>
      </c>
      <c r="E68" s="66">
        <v>48</v>
      </c>
      <c r="F68" s="67"/>
      <c r="G68" s="67"/>
      <c r="H68" s="68"/>
      <c r="I68" s="67"/>
      <c r="J68" s="67"/>
      <c r="K68" s="68"/>
      <c r="L68" s="67"/>
      <c r="M68" s="67"/>
      <c r="N68" s="67"/>
      <c r="O68" s="67"/>
      <c r="P68" s="67"/>
      <c r="Q68" s="21"/>
      <c r="R68" s="35"/>
    </row>
    <row r="69" spans="1:18" x14ac:dyDescent="0.25">
      <c r="A69" s="123" t="s">
        <v>79</v>
      </c>
      <c r="B69" s="124" t="s">
        <v>175</v>
      </c>
      <c r="C69" s="63" t="s">
        <v>176</v>
      </c>
      <c r="D69" s="58" t="s">
        <v>37</v>
      </c>
      <c r="E69" s="59">
        <v>1</v>
      </c>
      <c r="F69" s="60"/>
      <c r="G69" s="60"/>
      <c r="H69" s="61"/>
      <c r="I69" s="60"/>
      <c r="J69" s="60"/>
      <c r="K69" s="61"/>
      <c r="L69" s="60"/>
      <c r="M69" s="60"/>
      <c r="N69" s="60"/>
      <c r="O69" s="60"/>
      <c r="P69" s="60"/>
      <c r="Q69" s="21"/>
      <c r="R69" s="35"/>
    </row>
    <row r="70" spans="1:18" x14ac:dyDescent="0.25">
      <c r="A70" s="125" t="s">
        <v>46</v>
      </c>
      <c r="B70" s="126"/>
      <c r="C70" s="64" t="s">
        <v>177</v>
      </c>
      <c r="D70" s="65" t="s">
        <v>37</v>
      </c>
      <c r="E70" s="66">
        <v>1</v>
      </c>
      <c r="F70" s="67"/>
      <c r="G70" s="67"/>
      <c r="H70" s="68"/>
      <c r="I70" s="67"/>
      <c r="J70" s="67"/>
      <c r="K70" s="68"/>
      <c r="L70" s="67"/>
      <c r="M70" s="67"/>
      <c r="N70" s="67"/>
      <c r="O70" s="67"/>
      <c r="P70" s="67"/>
      <c r="Q70" s="21"/>
      <c r="R70" s="35"/>
    </row>
    <row r="71" spans="1:18" x14ac:dyDescent="0.25">
      <c r="A71" s="125" t="s">
        <v>46</v>
      </c>
      <c r="B71" s="126"/>
      <c r="C71" s="64" t="s">
        <v>115</v>
      </c>
      <c r="D71" s="65" t="s">
        <v>40</v>
      </c>
      <c r="E71" s="66">
        <v>0.18</v>
      </c>
      <c r="F71" s="67"/>
      <c r="G71" s="67"/>
      <c r="H71" s="68"/>
      <c r="I71" s="67"/>
      <c r="J71" s="67"/>
      <c r="K71" s="68"/>
      <c r="L71" s="67"/>
      <c r="M71" s="67"/>
      <c r="N71" s="67"/>
      <c r="O71" s="67"/>
      <c r="P71" s="67"/>
      <c r="Q71" s="21"/>
      <c r="R71" s="35"/>
    </row>
    <row r="72" spans="1:18" x14ac:dyDescent="0.25">
      <c r="A72" s="123" t="s">
        <v>94</v>
      </c>
      <c r="B72" s="124" t="s">
        <v>178</v>
      </c>
      <c r="C72" s="63" t="s">
        <v>179</v>
      </c>
      <c r="D72" s="58" t="s">
        <v>37</v>
      </c>
      <c r="E72" s="59">
        <v>2</v>
      </c>
      <c r="F72" s="60"/>
      <c r="G72" s="60"/>
      <c r="H72" s="61"/>
      <c r="I72" s="60"/>
      <c r="J72" s="60"/>
      <c r="K72" s="61"/>
      <c r="L72" s="60"/>
      <c r="M72" s="60"/>
      <c r="N72" s="60"/>
      <c r="O72" s="60"/>
      <c r="P72" s="60"/>
      <c r="Q72" s="21"/>
      <c r="R72" s="35"/>
    </row>
    <row r="73" spans="1:18" x14ac:dyDescent="0.25">
      <c r="A73" s="125" t="s">
        <v>46</v>
      </c>
      <c r="B73" s="126"/>
      <c r="C73" s="64" t="s">
        <v>180</v>
      </c>
      <c r="D73" s="65" t="s">
        <v>37</v>
      </c>
      <c r="E73" s="66">
        <v>2</v>
      </c>
      <c r="F73" s="67"/>
      <c r="G73" s="67"/>
      <c r="H73" s="68"/>
      <c r="I73" s="67"/>
      <c r="J73" s="67"/>
      <c r="K73" s="68"/>
      <c r="L73" s="67"/>
      <c r="M73" s="67"/>
      <c r="N73" s="67"/>
      <c r="O73" s="67"/>
      <c r="P73" s="67"/>
      <c r="Q73" s="21"/>
      <c r="R73" s="35"/>
    </row>
    <row r="74" spans="1:18" x14ac:dyDescent="0.25">
      <c r="A74" s="123" t="s">
        <v>95</v>
      </c>
      <c r="B74" s="124" t="s">
        <v>181</v>
      </c>
      <c r="C74" s="63" t="s">
        <v>182</v>
      </c>
      <c r="D74" s="58" t="s">
        <v>37</v>
      </c>
      <c r="E74" s="59">
        <v>2</v>
      </c>
      <c r="F74" s="60"/>
      <c r="G74" s="60"/>
      <c r="H74" s="61"/>
      <c r="I74" s="60"/>
      <c r="J74" s="60"/>
      <c r="K74" s="61"/>
      <c r="L74" s="60"/>
      <c r="M74" s="60"/>
      <c r="N74" s="60"/>
      <c r="O74" s="60"/>
      <c r="P74" s="60"/>
      <c r="Q74" s="21"/>
      <c r="R74" s="35"/>
    </row>
    <row r="75" spans="1:18" x14ac:dyDescent="0.25">
      <c r="A75" s="125" t="s">
        <v>46</v>
      </c>
      <c r="B75" s="126"/>
      <c r="C75" s="64" t="s">
        <v>183</v>
      </c>
      <c r="D75" s="65" t="s">
        <v>37</v>
      </c>
      <c r="E75" s="66">
        <v>2</v>
      </c>
      <c r="F75" s="67"/>
      <c r="G75" s="67"/>
      <c r="H75" s="68"/>
      <c r="I75" s="67"/>
      <c r="J75" s="67"/>
      <c r="K75" s="68"/>
      <c r="L75" s="67"/>
      <c r="M75" s="67"/>
      <c r="N75" s="67"/>
      <c r="O75" s="67"/>
      <c r="P75" s="67"/>
      <c r="Q75" s="21"/>
      <c r="R75" s="35"/>
    </row>
    <row r="76" spans="1:18" s="19" customFormat="1" x14ac:dyDescent="0.25">
      <c r="A76" s="121" t="s">
        <v>46</v>
      </c>
      <c r="B76" s="57"/>
      <c r="C76" s="57" t="s">
        <v>46</v>
      </c>
      <c r="D76" s="58">
        <v>0</v>
      </c>
      <c r="E76" s="59"/>
      <c r="F76" s="60"/>
      <c r="G76" s="60"/>
      <c r="H76" s="61"/>
      <c r="I76" s="60"/>
      <c r="J76" s="60"/>
      <c r="K76" s="61"/>
      <c r="L76" s="62"/>
      <c r="M76" s="62"/>
      <c r="N76" s="62"/>
      <c r="O76" s="62"/>
      <c r="P76" s="62"/>
      <c r="Q76" s="21"/>
      <c r="R76" s="35"/>
    </row>
    <row r="77" spans="1:18" s="28" customFormat="1" ht="12.75" customHeight="1" x14ac:dyDescent="0.25">
      <c r="A77" s="70"/>
      <c r="B77" s="70" t="s">
        <v>36</v>
      </c>
      <c r="C77" s="70" t="s">
        <v>34</v>
      </c>
      <c r="D77" s="69"/>
      <c r="E77" s="70"/>
      <c r="F77" s="70"/>
      <c r="G77" s="70"/>
      <c r="H77" s="70"/>
      <c r="I77" s="70"/>
      <c r="J77" s="70"/>
      <c r="K77" s="70"/>
      <c r="L77" s="71"/>
      <c r="M77" s="71"/>
      <c r="N77" s="71"/>
      <c r="O77" s="71"/>
      <c r="P77" s="71"/>
      <c r="Q77" s="26"/>
    </row>
    <row r="78" spans="1:18" s="29" customFormat="1" ht="12.75" customHeight="1" x14ac:dyDescent="0.25">
      <c r="A78" s="70"/>
      <c r="B78" s="70"/>
      <c r="C78" s="130">
        <v>0.2409</v>
      </c>
      <c r="D78" s="72">
        <v>0</v>
      </c>
      <c r="E78" s="70"/>
      <c r="F78" s="70"/>
      <c r="G78" s="70"/>
      <c r="H78" s="70"/>
      <c r="I78" s="70"/>
      <c r="J78" s="70"/>
      <c r="K78" s="70"/>
      <c r="L78" s="71"/>
      <c r="M78" s="71"/>
      <c r="N78" s="71"/>
      <c r="O78" s="71"/>
      <c r="P78" s="70"/>
      <c r="Q78" s="30"/>
      <c r="R78" s="36"/>
    </row>
    <row r="79" spans="1:18" ht="12.75" customHeight="1" x14ac:dyDescent="0.25">
      <c r="A79" s="71"/>
      <c r="B79" s="71"/>
      <c r="C79" s="71" t="s">
        <v>35</v>
      </c>
      <c r="D79" s="73" t="s">
        <v>85</v>
      </c>
      <c r="E79" s="71"/>
      <c r="F79" s="71"/>
      <c r="G79" s="71"/>
      <c r="H79" s="71"/>
      <c r="I79" s="71"/>
      <c r="J79" s="71"/>
      <c r="K79" s="71"/>
      <c r="L79" s="71"/>
      <c r="M79" s="71"/>
      <c r="N79" s="71"/>
      <c r="O79" s="71"/>
      <c r="P79" s="70"/>
    </row>
    <row r="80" spans="1:18" ht="8.25" customHeight="1" x14ac:dyDescent="0.25">
      <c r="A80" s="55"/>
      <c r="B80" s="55"/>
      <c r="C80" s="55"/>
      <c r="D80" s="55"/>
      <c r="E80" s="56"/>
      <c r="F80" s="55"/>
      <c r="G80" s="55"/>
      <c r="H80" s="55"/>
      <c r="I80" s="55"/>
      <c r="J80" s="55"/>
      <c r="K80" s="55"/>
      <c r="L80" s="55"/>
      <c r="M80" s="55"/>
      <c r="N80" s="55"/>
      <c r="O80" s="55"/>
      <c r="P80" s="55"/>
    </row>
    <row r="81" spans="1:16" ht="55.5" customHeight="1" x14ac:dyDescent="0.25">
      <c r="A81" s="200" t="s">
        <v>121</v>
      </c>
      <c r="B81" s="200"/>
      <c r="C81" s="200"/>
      <c r="D81" s="200"/>
      <c r="E81" s="200"/>
      <c r="F81" s="200"/>
      <c r="G81" s="200"/>
      <c r="H81" s="200"/>
      <c r="I81" s="200"/>
      <c r="J81" s="200"/>
      <c r="K81" s="200"/>
      <c r="L81" s="200"/>
      <c r="M81" s="200"/>
      <c r="N81" s="200"/>
      <c r="O81" s="200"/>
      <c r="P81" s="200"/>
    </row>
    <row r="82" spans="1:16" ht="4.5" customHeight="1" x14ac:dyDescent="0.25">
      <c r="A82" s="55"/>
      <c r="B82" s="55"/>
      <c r="C82" s="55"/>
      <c r="D82" s="55"/>
      <c r="E82" s="56"/>
      <c r="F82" s="55"/>
      <c r="G82" s="55"/>
      <c r="H82" s="55"/>
      <c r="I82" s="55"/>
      <c r="J82" s="55"/>
      <c r="K82" s="55"/>
      <c r="L82" s="55"/>
      <c r="M82" s="55"/>
      <c r="N82" s="55"/>
      <c r="O82" s="55"/>
      <c r="P82" s="55"/>
    </row>
    <row r="83" spans="1:16" ht="14.25" customHeight="1" x14ac:dyDescent="0.25">
      <c r="A83" s="55"/>
      <c r="B83" s="55"/>
      <c r="C83" s="55"/>
      <c r="D83" s="55"/>
      <c r="E83" s="55"/>
      <c r="F83" s="161"/>
      <c r="G83" s="161"/>
      <c r="H83" s="160"/>
      <c r="I83" s="160"/>
      <c r="J83" s="160"/>
      <c r="K83" s="160"/>
      <c r="L83" s="160"/>
      <c r="M83" s="161"/>
      <c r="N83" s="161"/>
      <c r="O83" s="162"/>
      <c r="P83" s="162"/>
    </row>
    <row r="84" spans="1:16" ht="13.2" customHeight="1" x14ac:dyDescent="0.25">
      <c r="A84" s="55"/>
      <c r="B84" s="55"/>
      <c r="C84" s="55"/>
      <c r="D84" s="55"/>
      <c r="E84" s="55"/>
      <c r="F84" s="55"/>
      <c r="G84" s="55"/>
      <c r="H84" s="196"/>
      <c r="I84" s="196"/>
      <c r="J84" s="196"/>
      <c r="K84" s="196"/>
      <c r="L84" s="196"/>
      <c r="M84" s="55"/>
      <c r="N84" s="55"/>
      <c r="O84" s="55"/>
      <c r="P84" s="55"/>
    </row>
    <row r="85" spans="1:16" x14ac:dyDescent="0.25">
      <c r="E85" s="37"/>
      <c r="F85" s="38"/>
      <c r="G85" s="38"/>
      <c r="H85" s="38"/>
      <c r="I85" s="38"/>
      <c r="J85" s="38"/>
      <c r="K85" s="38"/>
      <c r="L85" s="38"/>
    </row>
    <row r="86" spans="1:16" x14ac:dyDescent="0.25">
      <c r="A86" s="197"/>
      <c r="B86" s="197"/>
      <c r="C86" s="197"/>
      <c r="D86" s="197"/>
      <c r="E86" s="197"/>
      <c r="F86" s="197"/>
      <c r="G86" s="197"/>
      <c r="H86" s="197"/>
      <c r="I86" s="197"/>
      <c r="J86" s="197"/>
      <c r="K86" s="197"/>
      <c r="L86" s="197"/>
      <c r="M86" s="197"/>
      <c r="N86" s="197"/>
      <c r="O86" s="197"/>
      <c r="P86" s="197"/>
    </row>
    <row r="88" spans="1:16" x14ac:dyDescent="0.25">
      <c r="C88" s="31"/>
      <c r="D88" s="31"/>
      <c r="E88" s="31"/>
      <c r="F88" s="31"/>
    </row>
    <row r="89" spans="1:16" x14ac:dyDescent="0.25">
      <c r="C89" s="31"/>
    </row>
    <row r="90" spans="1:16" x14ac:dyDescent="0.25">
      <c r="C90" s="31"/>
    </row>
    <row r="91" spans="1:16" x14ac:dyDescent="0.25">
      <c r="C91" s="31"/>
    </row>
    <row r="92" spans="1:16" x14ac:dyDescent="0.25">
      <c r="C92" s="31"/>
    </row>
    <row r="93" spans="1:16" x14ac:dyDescent="0.25">
      <c r="C93" s="31"/>
      <c r="J93" s="39"/>
      <c r="K93" s="39"/>
      <c r="L93" s="39"/>
    </row>
    <row r="94" spans="1:16" x14ac:dyDescent="0.25">
      <c r="C94" s="31"/>
    </row>
    <row r="95" spans="1:16" x14ac:dyDescent="0.25">
      <c r="C95" s="31"/>
    </row>
    <row r="96" spans="1:16" x14ac:dyDescent="0.25">
      <c r="C96" s="31"/>
    </row>
  </sheetData>
  <mergeCells count="45">
    <mergeCell ref="H84:L84"/>
    <mergeCell ref="A86:P86"/>
    <mergeCell ref="L18:P18"/>
    <mergeCell ref="A81:P81"/>
    <mergeCell ref="F83:G83"/>
    <mergeCell ref="M83:N83"/>
    <mergeCell ref="O83:P83"/>
    <mergeCell ref="H83:L83"/>
    <mergeCell ref="A18:A19"/>
    <mergeCell ref="B18:B19"/>
    <mergeCell ref="C18:C19"/>
    <mergeCell ref="D18:D19"/>
    <mergeCell ref="E18:E19"/>
    <mergeCell ref="F18:K18"/>
    <mergeCell ref="C13:P13"/>
    <mergeCell ref="A16:B16"/>
    <mergeCell ref="C16:P16"/>
    <mergeCell ref="A17:B17"/>
    <mergeCell ref="K17:P17"/>
    <mergeCell ref="C14:P14"/>
    <mergeCell ref="C15:P15"/>
    <mergeCell ref="A13:B13"/>
    <mergeCell ref="A14:B14"/>
    <mergeCell ref="A15:B15"/>
    <mergeCell ref="A6:B6"/>
    <mergeCell ref="C6:P6"/>
    <mergeCell ref="A7:B7"/>
    <mergeCell ref="C7:P7"/>
    <mergeCell ref="A8:B8"/>
    <mergeCell ref="C8:P8"/>
    <mergeCell ref="A9:B9"/>
    <mergeCell ref="C9:P9"/>
    <mergeCell ref="A10:B10"/>
    <mergeCell ref="C10:P10"/>
    <mergeCell ref="A12:B12"/>
    <mergeCell ref="A11:B11"/>
    <mergeCell ref="C11:P11"/>
    <mergeCell ref="C12:P12"/>
    <mergeCell ref="A5:B5"/>
    <mergeCell ref="C5:P5"/>
    <mergeCell ref="A1:B1"/>
    <mergeCell ref="C1:D1"/>
    <mergeCell ref="A2:P2"/>
    <mergeCell ref="A3:P3"/>
    <mergeCell ref="A4:P4"/>
  </mergeCells>
  <pageMargins left="0.59055118110236227" right="0.15748031496062992" top="0.69" bottom="0.35" header="3.937007874015748E-2" footer="0.2"/>
  <pageSetup paperSize="9" scale="76" firstPageNumber="0" fitToHeight="0" orientation="landscape" horizontalDpi="4294967293" r:id="rId1"/>
  <headerFooter>
    <oddFooter>&amp;C&amp;8Lapa &amp;P no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KOPTAME</vt:lpstr>
      <vt:lpstr>1</vt:lpstr>
      <vt:lpstr>1-1</vt:lpstr>
      <vt:lpstr>'1'!Print_Area</vt:lpstr>
      <vt:lpstr>'1-1'!Print_Area</vt:lpstr>
      <vt:lpstr>KOPTAME!Print_Area</vt:lpstr>
      <vt:lpstr>'1-1'!Print_Titles</vt:lpstr>
    </vt:vector>
  </TitlesOfParts>
  <Company>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DoubleM</dc:creator>
  <cp:lastModifiedBy>Gundega.Rugaja</cp:lastModifiedBy>
  <cp:lastPrinted>2018-02-06T10:45:57Z</cp:lastPrinted>
  <dcterms:created xsi:type="dcterms:W3CDTF">2009-11-03T21:27:17Z</dcterms:created>
  <dcterms:modified xsi:type="dcterms:W3CDTF">2018-03-08T07:06:35Z</dcterms:modified>
</cp:coreProperties>
</file>