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MARA\XLS\"/>
    </mc:Choice>
  </mc:AlternateContent>
  <xr:revisionPtr revIDLastSave="0" documentId="13_ncr:1_{B3871DA2-674D-4F15-B15C-5526905A968A}" xr6:coauthVersionLast="47" xr6:coauthVersionMax="47" xr10:uidLastSave="{00000000-0000-0000-0000-000000000000}"/>
  <bookViews>
    <workbookView xWindow="-23148" yWindow="1284" windowWidth="23256" windowHeight="12456" xr2:uid="{00000000-000D-0000-FFFF-FFFF00000000}"/>
  </bookViews>
  <sheets>
    <sheet name="NP1gads" sheetId="2" r:id="rId1"/>
    <sheet name="NP2gads" sheetId="3" r:id="rId2"/>
  </sheets>
  <definedNames>
    <definedName name="_xlnm.Print_Area" localSheetId="0">NP1gads!$A$1:$U$197</definedName>
    <definedName name="_xlnm.Print_Area" localSheetId="1">NP2gads!$A$1:$U$92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3" l="1"/>
  <c r="P83" i="3"/>
  <c r="O83" i="3"/>
  <c r="N83" i="3"/>
  <c r="M83" i="3"/>
  <c r="L83" i="3"/>
  <c r="K83" i="3"/>
  <c r="J83" i="3"/>
  <c r="I83" i="3"/>
  <c r="H83" i="3"/>
  <c r="G83" i="3"/>
  <c r="F83" i="3"/>
  <c r="E83" i="3"/>
  <c r="R81" i="3"/>
  <c r="P81" i="3"/>
  <c r="O81" i="3"/>
  <c r="N81" i="3"/>
  <c r="M81" i="3"/>
  <c r="L81" i="3"/>
  <c r="K81" i="3"/>
  <c r="J81" i="3"/>
  <c r="I81" i="3"/>
  <c r="H81" i="3"/>
  <c r="G81" i="3"/>
  <c r="F81" i="3"/>
  <c r="E81" i="3"/>
  <c r="R80" i="3"/>
  <c r="P80" i="3"/>
  <c r="O80" i="3"/>
  <c r="N80" i="3"/>
  <c r="M80" i="3"/>
  <c r="L80" i="3"/>
  <c r="K80" i="3"/>
  <c r="J80" i="3"/>
  <c r="I80" i="3"/>
  <c r="H80" i="3"/>
  <c r="G80" i="3"/>
  <c r="F80" i="3"/>
  <c r="E80" i="3"/>
  <c r="R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R78" i="3"/>
  <c r="R77" i="3"/>
  <c r="D77" i="3"/>
  <c r="C77" i="3"/>
  <c r="R76" i="3"/>
  <c r="D76" i="3"/>
  <c r="C76" i="3"/>
  <c r="R75" i="3"/>
  <c r="D75" i="3"/>
  <c r="C75" i="3"/>
  <c r="R74" i="3"/>
  <c r="D74" i="3"/>
  <c r="C74" i="3"/>
  <c r="R73" i="3"/>
  <c r="D73" i="3"/>
  <c r="C73" i="3"/>
  <c r="R72" i="3"/>
  <c r="D72" i="3"/>
  <c r="C72" i="3"/>
  <c r="R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D70" i="3"/>
  <c r="C70" i="3"/>
  <c r="R69" i="3"/>
  <c r="D69" i="3"/>
  <c r="C69" i="3"/>
  <c r="R68" i="3"/>
  <c r="D68" i="3"/>
  <c r="C68" i="3"/>
  <c r="R67" i="3"/>
  <c r="D67" i="3"/>
  <c r="C67" i="3"/>
  <c r="R66" i="3"/>
  <c r="D66" i="3"/>
  <c r="C66" i="3"/>
  <c r="R65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D64" i="3"/>
  <c r="C64" i="3"/>
  <c r="R63" i="3"/>
  <c r="D63" i="3"/>
  <c r="C63" i="3"/>
  <c r="R62" i="3"/>
  <c r="D62" i="3"/>
  <c r="C62" i="3"/>
  <c r="R61" i="3"/>
  <c r="D61" i="3"/>
  <c r="C61" i="3"/>
  <c r="R60" i="3"/>
  <c r="D60" i="3"/>
  <c r="C60" i="3"/>
  <c r="R59" i="3"/>
  <c r="D59" i="3"/>
  <c r="C59" i="3"/>
  <c r="R58" i="3"/>
  <c r="D58" i="3"/>
  <c r="C58" i="3"/>
  <c r="R57" i="3"/>
  <c r="D57" i="3"/>
  <c r="C57" i="3"/>
  <c r="R56" i="3"/>
  <c r="D56" i="3"/>
  <c r="C56" i="3"/>
  <c r="AO55" i="3"/>
  <c r="R55" i="3"/>
  <c r="D55" i="3"/>
  <c r="C55" i="3"/>
  <c r="R54" i="3"/>
  <c r="D54" i="3"/>
  <c r="C54" i="3"/>
  <c r="R53" i="3"/>
  <c r="D53" i="3"/>
  <c r="C53" i="3"/>
  <c r="R52" i="3"/>
  <c r="D52" i="3"/>
  <c r="C52" i="3"/>
  <c r="R50" i="3"/>
  <c r="P50" i="3"/>
  <c r="O50" i="3"/>
  <c r="N50" i="3"/>
  <c r="M50" i="3"/>
  <c r="L50" i="3"/>
  <c r="K50" i="3"/>
  <c r="J50" i="3"/>
  <c r="I50" i="3"/>
  <c r="H50" i="3"/>
  <c r="G50" i="3"/>
  <c r="F50" i="3"/>
  <c r="E50" i="3"/>
  <c r="R49" i="3"/>
  <c r="D49" i="3"/>
  <c r="C49" i="3"/>
  <c r="R48" i="3"/>
  <c r="D48" i="3"/>
  <c r="C48" i="3"/>
  <c r="R47" i="3"/>
  <c r="D47" i="3"/>
  <c r="C47" i="3"/>
  <c r="R46" i="3"/>
  <c r="D46" i="3"/>
  <c r="C46" i="3"/>
  <c r="R45" i="3"/>
  <c r="D45" i="3"/>
  <c r="C45" i="3"/>
  <c r="R44" i="3"/>
  <c r="D44" i="3"/>
  <c r="C44" i="3"/>
  <c r="R43" i="3"/>
  <c r="D43" i="3"/>
  <c r="C43" i="3"/>
  <c r="R42" i="3"/>
  <c r="D42" i="3"/>
  <c r="C42" i="3"/>
  <c r="R41" i="3"/>
  <c r="D41" i="3"/>
  <c r="C41" i="3"/>
  <c r="R40" i="3"/>
  <c r="D40" i="3"/>
  <c r="C40" i="3"/>
  <c r="R39" i="3"/>
  <c r="D39" i="3"/>
  <c r="C39" i="3"/>
  <c r="R38" i="3"/>
  <c r="D38" i="3"/>
  <c r="C38" i="3"/>
  <c r="R37" i="3"/>
  <c r="D37" i="3"/>
  <c r="C37" i="3"/>
  <c r="R35" i="3"/>
  <c r="D35" i="3"/>
  <c r="C35" i="3"/>
  <c r="P34" i="3"/>
  <c r="O34" i="3"/>
  <c r="N34" i="3"/>
  <c r="M34" i="3"/>
  <c r="L34" i="3"/>
  <c r="K34" i="3"/>
  <c r="J34" i="3"/>
  <c r="I34" i="3"/>
  <c r="H34" i="3"/>
  <c r="G34" i="3"/>
  <c r="F34" i="3"/>
  <c r="E34" i="3"/>
  <c r="C34" i="3"/>
  <c r="R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P31" i="3"/>
  <c r="O31" i="3"/>
  <c r="N31" i="3"/>
  <c r="M31" i="3"/>
  <c r="L31" i="3"/>
  <c r="K31" i="3"/>
  <c r="J31" i="3"/>
  <c r="I31" i="3"/>
  <c r="H31" i="3"/>
  <c r="G31" i="3"/>
  <c r="F31" i="3"/>
  <c r="E31" i="3"/>
  <c r="R30" i="3"/>
  <c r="D30" i="3"/>
  <c r="C30" i="3"/>
  <c r="R29" i="3"/>
  <c r="D29" i="3"/>
  <c r="C29" i="3"/>
  <c r="R28" i="3"/>
  <c r="D28" i="3"/>
  <c r="R27" i="3"/>
  <c r="D27" i="3"/>
  <c r="C27" i="3"/>
  <c r="R26" i="3"/>
  <c r="D26" i="3"/>
  <c r="C26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R23" i="3"/>
  <c r="D23" i="3"/>
  <c r="C23" i="3"/>
  <c r="R22" i="3"/>
  <c r="D22" i="3"/>
  <c r="C22" i="3"/>
  <c r="R21" i="3"/>
  <c r="D21" i="3"/>
  <c r="C21" i="3"/>
  <c r="R20" i="3"/>
  <c r="D20" i="3"/>
  <c r="C20" i="3"/>
  <c r="R19" i="3"/>
  <c r="D19" i="3"/>
  <c r="C19" i="3"/>
  <c r="R18" i="3"/>
  <c r="D18" i="3"/>
  <c r="C18" i="3"/>
  <c r="R17" i="3"/>
  <c r="D17" i="3"/>
  <c r="C17" i="3"/>
  <c r="R16" i="3"/>
  <c r="D16" i="3"/>
  <c r="C16" i="3"/>
  <c r="R15" i="3"/>
  <c r="D15" i="3"/>
  <c r="C15" i="3"/>
  <c r="R14" i="3"/>
  <c r="D14" i="3"/>
  <c r="C14" i="3"/>
  <c r="R13" i="3"/>
  <c r="D13" i="3"/>
  <c r="C13" i="3"/>
  <c r="R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D10" i="3"/>
  <c r="C10" i="3"/>
  <c r="R9" i="3"/>
  <c r="D9" i="3"/>
  <c r="C9" i="3"/>
  <c r="P7" i="3"/>
  <c r="O7" i="3"/>
  <c r="N7" i="3"/>
  <c r="M7" i="3"/>
  <c r="L7" i="3"/>
  <c r="K7" i="3"/>
  <c r="J7" i="3"/>
  <c r="I7" i="3"/>
  <c r="H7" i="3"/>
  <c r="G7" i="3"/>
  <c r="F7" i="3"/>
  <c r="E7" i="3"/>
  <c r="P6" i="3"/>
  <c r="O6" i="3"/>
  <c r="N6" i="3"/>
  <c r="M6" i="3"/>
  <c r="L6" i="3"/>
  <c r="K6" i="3"/>
  <c r="J6" i="3"/>
  <c r="I6" i="3"/>
  <c r="H6" i="3"/>
  <c r="G6" i="3"/>
  <c r="F6" i="3"/>
  <c r="E6" i="3"/>
  <c r="F3" i="3"/>
  <c r="C3" i="3"/>
  <c r="Q84" i="2"/>
  <c r="P84" i="2"/>
  <c r="O84" i="2"/>
  <c r="N84" i="2"/>
  <c r="M84" i="2"/>
  <c r="L84" i="2"/>
  <c r="K84" i="2"/>
  <c r="J84" i="2"/>
  <c r="I84" i="2"/>
  <c r="H84" i="2"/>
  <c r="G84" i="2"/>
  <c r="F84" i="2"/>
  <c r="S82" i="2"/>
  <c r="Q82" i="2"/>
  <c r="P82" i="2"/>
  <c r="O82" i="2"/>
  <c r="N82" i="2"/>
  <c r="M82" i="2"/>
  <c r="L82" i="2"/>
  <c r="K82" i="2"/>
  <c r="J82" i="2"/>
  <c r="I82" i="2"/>
  <c r="H82" i="2"/>
  <c r="G82" i="2"/>
  <c r="F82" i="2"/>
  <c r="S81" i="2"/>
  <c r="Q81" i="2"/>
  <c r="P81" i="2"/>
  <c r="O81" i="2"/>
  <c r="N81" i="2"/>
  <c r="M81" i="2"/>
  <c r="L81" i="2"/>
  <c r="K81" i="2"/>
  <c r="J81" i="2"/>
  <c r="I81" i="2"/>
  <c r="H81" i="2"/>
  <c r="G81" i="2"/>
  <c r="F81" i="2"/>
  <c r="AE80" i="2"/>
  <c r="AC80" i="2"/>
  <c r="S80" i="2"/>
  <c r="Q80" i="2"/>
  <c r="P80" i="2"/>
  <c r="O80" i="2"/>
  <c r="N80" i="2"/>
  <c r="M80" i="2"/>
  <c r="L80" i="2"/>
  <c r="K80" i="2"/>
  <c r="J80" i="2"/>
  <c r="I80" i="2"/>
  <c r="H80" i="2"/>
  <c r="G80" i="2"/>
  <c r="AE79" i="2"/>
  <c r="AD79" i="2"/>
  <c r="S79" i="2"/>
  <c r="AE78" i="2"/>
  <c r="AD78" i="2"/>
  <c r="S78" i="2"/>
  <c r="AE77" i="2"/>
  <c r="AD77" i="2"/>
  <c r="S77" i="2"/>
  <c r="AE76" i="2"/>
  <c r="AD76" i="2"/>
  <c r="S76" i="2"/>
  <c r="AE75" i="2"/>
  <c r="AD75" i="2"/>
  <c r="S75" i="2"/>
  <c r="AE74" i="2"/>
  <c r="AD74" i="2"/>
  <c r="S74" i="2"/>
  <c r="AE73" i="2"/>
  <c r="AD73" i="2"/>
  <c r="S73" i="2"/>
  <c r="AE72" i="2"/>
  <c r="AD72" i="2"/>
  <c r="S72" i="2"/>
  <c r="Q72" i="2"/>
  <c r="P72" i="2"/>
  <c r="O72" i="2"/>
  <c r="N72" i="2"/>
  <c r="M72" i="2"/>
  <c r="L72" i="2"/>
  <c r="K72" i="2"/>
  <c r="J72" i="2"/>
  <c r="I72" i="2"/>
  <c r="H72" i="2"/>
  <c r="G72" i="2"/>
  <c r="F72" i="2"/>
  <c r="AE71" i="2"/>
  <c r="AD71" i="2"/>
  <c r="S71" i="2"/>
  <c r="AE70" i="2"/>
  <c r="AD70" i="2"/>
  <c r="S70" i="2"/>
  <c r="AE69" i="2"/>
  <c r="AD69" i="2"/>
  <c r="S69" i="2"/>
  <c r="AE68" i="2"/>
  <c r="AD68" i="2"/>
  <c r="S68" i="2"/>
  <c r="AE67" i="2"/>
  <c r="AD67" i="2"/>
  <c r="S67" i="2"/>
  <c r="AE66" i="2"/>
  <c r="AD66" i="2"/>
  <c r="S66" i="2"/>
  <c r="Q66" i="2"/>
  <c r="P66" i="2"/>
  <c r="O66" i="2"/>
  <c r="N66" i="2"/>
  <c r="M66" i="2"/>
  <c r="L66" i="2"/>
  <c r="K66" i="2"/>
  <c r="J66" i="2"/>
  <c r="I66" i="2"/>
  <c r="H66" i="2"/>
  <c r="G66" i="2"/>
  <c r="F66" i="2"/>
  <c r="AE65" i="2"/>
  <c r="AD65" i="2"/>
  <c r="S65" i="2"/>
  <c r="AE64" i="2"/>
  <c r="AD64" i="2"/>
  <c r="S64" i="2"/>
  <c r="AE63" i="2"/>
  <c r="AD63" i="2"/>
  <c r="S63" i="2"/>
  <c r="AE62" i="2"/>
  <c r="AD62" i="2"/>
  <c r="S62" i="2"/>
  <c r="AE61" i="2"/>
  <c r="AD61" i="2"/>
  <c r="S61" i="2"/>
  <c r="AE60" i="2"/>
  <c r="AD60" i="2"/>
  <c r="S60" i="2"/>
  <c r="AE59" i="2"/>
  <c r="AD59" i="2"/>
  <c r="S59" i="2"/>
  <c r="AE58" i="2"/>
  <c r="AD58" i="2"/>
  <c r="S58" i="2"/>
  <c r="S57" i="2"/>
  <c r="AM56" i="2"/>
  <c r="S56" i="2"/>
  <c r="S55" i="2"/>
  <c r="AH54" i="2"/>
  <c r="AG54" i="2"/>
  <c r="AF54" i="2"/>
  <c r="AE54" i="2"/>
  <c r="AD54" i="2"/>
  <c r="AC54" i="2"/>
  <c r="S54" i="2"/>
  <c r="AH53" i="2"/>
  <c r="AG53" i="2"/>
  <c r="AF53" i="2"/>
  <c r="AE53" i="2"/>
  <c r="AD53" i="2"/>
  <c r="AC53" i="2"/>
  <c r="S53" i="2"/>
  <c r="AH51" i="2"/>
  <c r="AG51" i="2"/>
  <c r="AF51" i="2"/>
  <c r="AE51" i="2"/>
  <c r="AD51" i="2"/>
  <c r="AC51" i="2"/>
  <c r="S51" i="2"/>
  <c r="Q51" i="2"/>
  <c r="P51" i="2"/>
  <c r="O51" i="2"/>
  <c r="N51" i="2"/>
  <c r="M51" i="2"/>
  <c r="L51" i="2"/>
  <c r="K51" i="2"/>
  <c r="J51" i="2"/>
  <c r="I51" i="2"/>
  <c r="H51" i="2"/>
  <c r="G51" i="2"/>
  <c r="F51" i="2"/>
  <c r="AH50" i="2"/>
  <c r="AG50" i="2"/>
  <c r="AF50" i="2"/>
  <c r="AE50" i="2"/>
  <c r="AD50" i="2"/>
  <c r="AC50" i="2"/>
  <c r="S50" i="2"/>
  <c r="AH49" i="2"/>
  <c r="AG49" i="2"/>
  <c r="AF49" i="2"/>
  <c r="AE49" i="2"/>
  <c r="AD49" i="2"/>
  <c r="AC49" i="2"/>
  <c r="S49" i="2"/>
  <c r="AH48" i="2"/>
  <c r="AG48" i="2"/>
  <c r="AF48" i="2"/>
  <c r="AE48" i="2"/>
  <c r="AD48" i="2"/>
  <c r="AC48" i="2"/>
  <c r="S48" i="2"/>
  <c r="AH47" i="2"/>
  <c r="AG47" i="2"/>
  <c r="AF47" i="2"/>
  <c r="AE47" i="2"/>
  <c r="AD47" i="2"/>
  <c r="AC47" i="2"/>
  <c r="S47" i="2"/>
  <c r="AH46" i="2"/>
  <c r="AG46" i="2"/>
  <c r="AF46" i="2"/>
  <c r="AE46" i="2"/>
  <c r="AD46" i="2"/>
  <c r="AC46" i="2"/>
  <c r="S46" i="2"/>
  <c r="AH45" i="2"/>
  <c r="AG45" i="2"/>
  <c r="AF45" i="2"/>
  <c r="AE45" i="2"/>
  <c r="AD45" i="2"/>
  <c r="AC45" i="2"/>
  <c r="S45" i="2"/>
  <c r="AH44" i="2"/>
  <c r="AG44" i="2"/>
  <c r="AF44" i="2"/>
  <c r="AE44" i="2"/>
  <c r="AD44" i="2"/>
  <c r="AC44" i="2"/>
  <c r="S44" i="2"/>
  <c r="AH43" i="2"/>
  <c r="AG43" i="2"/>
  <c r="AF43" i="2"/>
  <c r="AE43" i="2"/>
  <c r="AD43" i="2"/>
  <c r="AC43" i="2"/>
  <c r="S43" i="2"/>
  <c r="AH42" i="2"/>
  <c r="AG42" i="2"/>
  <c r="AF42" i="2"/>
  <c r="AE42" i="2"/>
  <c r="AD42" i="2"/>
  <c r="AC42" i="2"/>
  <c r="S42" i="2"/>
  <c r="AH41" i="2"/>
  <c r="AG41" i="2"/>
  <c r="AF41" i="2"/>
  <c r="AE41" i="2"/>
  <c r="AD41" i="2"/>
  <c r="AC41" i="2"/>
  <c r="S41" i="2"/>
  <c r="AH40" i="2"/>
  <c r="AG40" i="2"/>
  <c r="AF40" i="2"/>
  <c r="AE40" i="2"/>
  <c r="AD40" i="2"/>
  <c r="AC40" i="2"/>
  <c r="S40" i="2"/>
  <c r="AH39" i="2"/>
  <c r="AG39" i="2"/>
  <c r="AF39" i="2"/>
  <c r="AE39" i="2"/>
  <c r="AD39" i="2"/>
  <c r="AC39" i="2"/>
  <c r="S39" i="2"/>
  <c r="AH38" i="2"/>
  <c r="AG38" i="2"/>
  <c r="AF38" i="2"/>
  <c r="AE38" i="2"/>
  <c r="AD38" i="2"/>
  <c r="AC38" i="2"/>
  <c r="S38" i="2"/>
  <c r="AH36" i="2"/>
  <c r="AG36" i="2"/>
  <c r="AF36" i="2"/>
  <c r="AE36" i="2"/>
  <c r="AD36" i="2"/>
  <c r="AC36" i="2"/>
  <c r="S36" i="2"/>
  <c r="Q35" i="2"/>
  <c r="P35" i="2"/>
  <c r="O35" i="2"/>
  <c r="N35" i="2"/>
  <c r="M35" i="2"/>
  <c r="L35" i="2"/>
  <c r="K35" i="2"/>
  <c r="J35" i="2"/>
  <c r="I35" i="2"/>
  <c r="H35" i="2"/>
  <c r="G35" i="2"/>
  <c r="F35" i="2"/>
  <c r="AH34" i="2"/>
  <c r="AG34" i="2"/>
  <c r="AF34" i="2"/>
  <c r="AE34" i="2"/>
  <c r="AD34" i="2"/>
  <c r="AC34" i="2"/>
  <c r="AH33" i="2"/>
  <c r="AG33" i="2"/>
  <c r="AF33" i="2"/>
  <c r="AE33" i="2"/>
  <c r="AD33" i="2"/>
  <c r="AC33" i="2"/>
  <c r="S33" i="2"/>
  <c r="Q33" i="2"/>
  <c r="P33" i="2"/>
  <c r="O33" i="2"/>
  <c r="N33" i="2"/>
  <c r="M33" i="2"/>
  <c r="L33" i="2"/>
  <c r="K33" i="2"/>
  <c r="J33" i="2"/>
  <c r="I33" i="2"/>
  <c r="H33" i="2"/>
  <c r="G33" i="2"/>
  <c r="F33" i="2"/>
  <c r="AH32" i="2"/>
  <c r="AG32" i="2"/>
  <c r="AF32" i="2"/>
  <c r="AE32" i="2"/>
  <c r="AD32" i="2"/>
  <c r="AC32" i="2"/>
  <c r="S32" i="2"/>
  <c r="Q32" i="2"/>
  <c r="P32" i="2"/>
  <c r="O32" i="2"/>
  <c r="N32" i="2"/>
  <c r="M32" i="2"/>
  <c r="L32" i="2"/>
  <c r="K32" i="2"/>
  <c r="J32" i="2"/>
  <c r="I32" i="2"/>
  <c r="H32" i="2"/>
  <c r="G32" i="2"/>
  <c r="F32" i="2"/>
  <c r="AH31" i="2"/>
  <c r="AG31" i="2"/>
  <c r="AF31" i="2"/>
  <c r="AE31" i="2"/>
  <c r="AD31" i="2"/>
  <c r="AC31" i="2"/>
  <c r="S31" i="2"/>
  <c r="AH30" i="2"/>
  <c r="AG30" i="2"/>
  <c r="AF30" i="2"/>
  <c r="AE30" i="2"/>
  <c r="AD30" i="2"/>
  <c r="AC30" i="2"/>
  <c r="S30" i="2"/>
  <c r="AH29" i="2"/>
  <c r="AG29" i="2"/>
  <c r="AF29" i="2"/>
  <c r="AE29" i="2"/>
  <c r="AD29" i="2"/>
  <c r="AC29" i="2"/>
  <c r="S29" i="2"/>
  <c r="AH28" i="2"/>
  <c r="AG28" i="2"/>
  <c r="AF28" i="2"/>
  <c r="AE28" i="2"/>
  <c r="AD28" i="2"/>
  <c r="AC28" i="2"/>
  <c r="S28" i="2"/>
  <c r="S27" i="2"/>
  <c r="AH25" i="2"/>
  <c r="AE25" i="2"/>
  <c r="S25" i="2"/>
  <c r="Q25" i="2"/>
  <c r="P25" i="2"/>
  <c r="O25" i="2"/>
  <c r="N25" i="2"/>
  <c r="M25" i="2"/>
  <c r="L25" i="2"/>
  <c r="K25" i="2"/>
  <c r="J25" i="2"/>
  <c r="I25" i="2"/>
  <c r="H25" i="2"/>
  <c r="G25" i="2"/>
  <c r="F25" i="2"/>
  <c r="S24" i="2"/>
  <c r="S23" i="2"/>
  <c r="S22" i="2"/>
  <c r="S21" i="2"/>
  <c r="S20" i="2"/>
  <c r="S19" i="2"/>
  <c r="S18" i="2"/>
  <c r="S17" i="2"/>
  <c r="S16" i="2"/>
  <c r="S15" i="2"/>
  <c r="S14" i="2"/>
  <c r="Q12" i="2"/>
  <c r="P12" i="2"/>
  <c r="O12" i="2"/>
  <c r="N12" i="2"/>
  <c r="M12" i="2"/>
  <c r="L12" i="2"/>
  <c r="K12" i="2"/>
  <c r="J12" i="2"/>
  <c r="I12" i="2"/>
  <c r="H12" i="2"/>
  <c r="G12" i="2"/>
  <c r="F12" i="2"/>
  <c r="S11" i="2"/>
  <c r="S10" i="2"/>
  <c r="Q8" i="2"/>
  <c r="P8" i="2"/>
  <c r="O8" i="2"/>
  <c r="N8" i="2"/>
  <c r="M8" i="2"/>
  <c r="L8" i="2"/>
  <c r="K8" i="2"/>
  <c r="J8" i="2"/>
  <c r="I8" i="2"/>
  <c r="H8" i="2"/>
  <c r="G8" i="2"/>
  <c r="Q7" i="2"/>
  <c r="P7" i="2"/>
  <c r="O7" i="2"/>
  <c r="N7" i="2"/>
  <c r="M7" i="2"/>
  <c r="L7" i="2"/>
  <c r="K7" i="2"/>
  <c r="J7" i="2"/>
  <c r="I7" i="2"/>
  <c r="H7" i="2"/>
  <c r="G7" i="2"/>
  <c r="F7" i="2"/>
  <c r="AE3" i="2"/>
</calcChain>
</file>

<file path=xl/sharedStrings.xml><?xml version="1.0" encoding="utf-8"?>
<sst xmlns="http://schemas.openxmlformats.org/spreadsheetml/2006/main" count="121" uniqueCount="85">
  <si>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</si>
  <si>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</si>
  <si>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</si>
  <si>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</si>
  <si>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</si>
  <si>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</si>
  <si>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</si>
  <si>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</si>
  <si>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</si>
  <si>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</si>
  <si>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</si>
  <si>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</si>
  <si>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</si>
  <si>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</si>
  <si>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</si>
  <si>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</si>
  <si>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</si>
  <si>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</si>
  <si>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</si>
  <si>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</si>
  <si>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</si>
  <si>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</si>
  <si>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</si>
  <si>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</si>
  <si>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</si>
  <si>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</si>
  <si>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</si>
  <si>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</si>
  <si>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</si>
  <si>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</si>
  <si>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</si>
  <si>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</si>
  <si>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</si>
  <si>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</si>
  <si>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</si>
  <si>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</si>
  <si>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</si>
  <si>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</si>
  <si>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</si>
  <si>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</si>
  <si>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</si>
  <si>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</si>
  <si>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</si>
  <si>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</si>
  <si>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</si>
  <si>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</si>
  <si>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</si>
  <si>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</si>
  <si>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</si>
  <si>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</si>
  <si>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</si>
  <si>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</si>
  <si>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</si>
  <si>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</si>
  <si>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</si>
  <si>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</si>
  <si>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</si>
  <si>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</si>
  <si>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</si>
  <si>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</si>
  <si>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</si>
  <si>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</si>
  <si>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</si>
  <si>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</si>
  <si>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</si>
  <si>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</si>
  <si>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</si>
  <si>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</si>
  <si>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</si>
  <si>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</si>
  <si>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</si>
  <si>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</si>
  <si>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</si>
  <si>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</si>
  <si>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</si>
  <si>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</si>
  <si>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</si>
  <si>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</si>
  <si>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</si>
  <si>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</si>
  <si>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</si>
  <si>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r>
      <t xml:space="preserve">Eiropas Savienības vai cita veida atbalsts (piemēram, </t>
    </r>
    <r>
      <rPr>
        <b/>
        <sz val="8"/>
        <rFont val="Arial"/>
        <family val="2"/>
        <charset val="186"/>
      </rPr>
      <t>Granta finansējums</t>
    </r>
    <r>
      <rPr>
        <sz val="8"/>
        <rFont val="Arial"/>
        <family val="2"/>
        <charset val="186"/>
      </rPr>
      <t>, Leader, LIAA Biznesa inkubatori u.c.)</t>
    </r>
  </si>
  <si>
    <t>G.Važa</t>
  </si>
  <si>
    <t xml:space="preserve">Domes priekšsēdētājs    (personiskais paraksts) </t>
  </si>
  <si>
    <t>3.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</si>
</sst>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/>
      <top style="thin">
        <color theme="0" tint="-0.34974211859492782"/>
      </top>
      <bottom/>
      <diagonal/>
    </border>
    <border>
      <left/>
      <right/>
      <top style="thin">
        <color theme="1" tint="0.14996795556505021"/>
      </top>
      <bottom style="thin">
        <color theme="0" tint="-0.34974211859492782"/>
      </bottom>
      <diagonal/>
    </border>
    <border>
      <left/>
      <right style="thin">
        <color theme="0" tint="-0.34974211859492782"/>
      </right>
      <top style="thin">
        <color theme="1" tint="0.14996795556505021"/>
      </top>
      <bottom style="thin">
        <color theme="0" tint="-0.34974211859492782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74211859492782"/>
      </bottom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hair">
        <color indexed="63"/>
      </top>
      <bottom style="thin">
        <color auto="1"/>
      </bottom>
      <diagonal/>
    </border>
    <border>
      <left/>
      <right style="hair">
        <color indexed="63"/>
      </right>
      <top style="hair">
        <color indexed="63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6" fillId="2" borderId="10" xfId="0" applyFont="1" applyFill="1" applyBorder="1" applyAlignment="1" applyProtection="1">
      <alignment horizontal="center" vertical="top"/>
      <protection hidden="1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vertical="center"/>
      <protection locked="0"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 vertical="top"/>
      <protection hidden="1"/>
    </xf>
    <xf numFmtId="0" fontId="1" fillId="2" borderId="14" xfId="0" applyFont="1" applyFill="1" applyBorder="1" applyAlignment="1" applyProtection="1">
      <alignment horizontal="left"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Alignment="1" applyProtection="1">
      <alignment horizontal="right" vertical="center"/>
      <protection hidden="1"/>
    </xf>
    <xf numFmtId="0" fontId="1" fillId="2" borderId="14" xfId="0" applyFont="1" applyFill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9" fontId="8" fillId="2" borderId="0" xfId="0" applyNumberFormat="1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1" fontId="4" fillId="2" borderId="15" xfId="0" applyNumberFormat="1" applyFont="1" applyFill="1" applyBorder="1" applyAlignment="1" applyProtection="1">
      <alignment horizontal="right" vertical="center" shrinkToFit="1"/>
      <protection locked="0"/>
    </xf>
    <xf numFmtId="1" fontId="4" fillId="2" borderId="0" xfId="0" applyNumberFormat="1" applyFont="1" applyFill="1" applyAlignment="1" applyProtection="1">
      <alignment horizontal="right" vertical="center" shrinkToFit="1"/>
      <protection hidden="1"/>
    </xf>
    <xf numFmtId="9" fontId="4" fillId="2" borderId="0" xfId="0" applyNumberFormat="1" applyFont="1" applyFill="1" applyAlignment="1" applyProtection="1">
      <alignment vertical="center"/>
      <protection hidden="1"/>
    </xf>
    <xf numFmtId="0" fontId="4" fillId="2" borderId="16" xfId="0" applyFont="1" applyFill="1" applyBorder="1" applyAlignment="1" applyProtection="1">
      <alignment horizontal="left" vertical="center"/>
      <protection hidden="1"/>
    </xf>
    <xf numFmtId="0" fontId="9" fillId="2" borderId="16" xfId="0" applyFont="1" applyFill="1" applyBorder="1" applyAlignment="1" applyProtection="1">
      <alignment horizontal="left" vertical="center"/>
      <protection hidden="1"/>
    </xf>
    <xf numFmtId="1" fontId="8" fillId="2" borderId="16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0" xfId="0" applyNumberFormat="1" applyFont="1" applyFill="1" applyAlignment="1" applyProtection="1">
      <alignment horizontal="right" vertical="center" shrinkToFit="1"/>
      <protection hidden="1"/>
    </xf>
    <xf numFmtId="0" fontId="8" fillId="2" borderId="17" xfId="0" applyFont="1" applyFill="1" applyBorder="1" applyAlignment="1" applyProtection="1">
      <alignment vertical="center" wrapText="1"/>
      <protection locked="0"/>
    </xf>
    <xf numFmtId="9" fontId="8" fillId="2" borderId="18" xfId="0" applyNumberFormat="1" applyFont="1" applyFill="1" applyBorder="1" applyAlignment="1" applyProtection="1">
      <alignment horizontal="center" vertical="center"/>
      <protection locked="0" hidden="1"/>
    </xf>
    <xf numFmtId="1" fontId="8" fillId="2" borderId="19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20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0" xfId="0" applyNumberFormat="1" applyFont="1" applyFill="1" applyAlignment="1" applyProtection="1">
      <alignment horizontal="right"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9" fontId="8" fillId="2" borderId="0" xfId="0" applyNumberFormat="1" applyFont="1" applyFill="1" applyAlignment="1" applyProtection="1">
      <alignment vertical="center"/>
      <protection locked="0"/>
    </xf>
    <xf numFmtId="0" fontId="8" fillId="2" borderId="21" xfId="0" applyFont="1" applyFill="1" applyBorder="1" applyAlignment="1" applyProtection="1">
      <alignment vertical="center"/>
      <protection locked="0"/>
    </xf>
    <xf numFmtId="9" fontId="8" fillId="2" borderId="22" xfId="0" applyNumberFormat="1" applyFont="1" applyFill="1" applyBorder="1" applyAlignment="1" applyProtection="1">
      <alignment horizontal="center" vertical="center"/>
      <protection locked="0" hidden="1"/>
    </xf>
    <xf numFmtId="1" fontId="8" fillId="2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23" xfId="0" applyNumberFormat="1" applyFont="1" applyFill="1" applyBorder="1" applyAlignment="1" applyProtection="1">
      <alignment horizontal="right" vertical="center" shrinkToFit="1"/>
      <protection locked="0"/>
    </xf>
    <xf numFmtId="1" fontId="4" fillId="2" borderId="24" xfId="0" applyNumberFormat="1" applyFont="1" applyFill="1" applyBorder="1" applyAlignment="1" applyProtection="1">
      <alignment horizontal="right" vertical="center" shrinkToFi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9" fontId="8" fillId="2" borderId="25" xfId="0" applyNumberFormat="1" applyFont="1" applyFill="1" applyBorder="1" applyAlignment="1" applyProtection="1">
      <alignment vertical="center"/>
      <protection hidden="1"/>
    </xf>
    <xf numFmtId="1" fontId="8" fillId="2" borderId="25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2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hidden="1"/>
    </xf>
    <xf numFmtId="1" fontId="8" fillId="2" borderId="22" xfId="0" applyNumberFormat="1" applyFont="1" applyFill="1" applyBorder="1" applyProtection="1">
      <protection hidden="1"/>
    </xf>
    <xf numFmtId="1" fontId="8" fillId="2" borderId="23" xfId="0" applyNumberFormat="1" applyFont="1" applyFill="1" applyBorder="1" applyProtection="1">
      <protection hidden="1"/>
    </xf>
    <xf numFmtId="1" fontId="8" fillId="2" borderId="0" xfId="0" applyNumberFormat="1" applyFont="1" applyFill="1" applyProtection="1">
      <protection hidden="1"/>
    </xf>
    <xf numFmtId="0" fontId="8" fillId="2" borderId="26" xfId="0" applyFont="1" applyFill="1" applyBorder="1" applyAlignment="1" applyProtection="1">
      <alignment horizontal="left"/>
      <protection hidden="1"/>
    </xf>
    <xf numFmtId="1" fontId="8" fillId="2" borderId="27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28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29" xfId="0" applyFont="1" applyFill="1" applyBorder="1" applyAlignment="1" applyProtection="1">
      <alignment horizontal="left" vertical="center"/>
      <protection hidden="1"/>
    </xf>
    <xf numFmtId="0" fontId="4" fillId="2" borderId="29" xfId="0" applyFont="1" applyFill="1" applyBorder="1" applyAlignment="1" applyProtection="1">
      <alignment horizontal="right" vertical="center"/>
      <protection hidden="1"/>
    </xf>
    <xf numFmtId="1" fontId="4" fillId="2" borderId="29" xfId="0" applyNumberFormat="1" applyFont="1" applyFill="1" applyBorder="1" applyAlignment="1" applyProtection="1">
      <alignment horizontal="right" vertical="center" shrinkToFit="1"/>
      <protection hidden="1"/>
    </xf>
    <xf numFmtId="0" fontId="4" fillId="2" borderId="14" xfId="0" applyFont="1" applyFill="1" applyBorder="1" applyAlignment="1" applyProtection="1">
      <alignment vertical="center"/>
      <protection hidden="1"/>
    </xf>
    <xf numFmtId="1" fontId="8" fillId="2" borderId="14" xfId="0" applyNumberFormat="1" applyFont="1" applyFill="1" applyBorder="1" applyAlignment="1" applyProtection="1">
      <alignment horizontal="right" vertical="center" shrinkToFit="1"/>
      <protection hidden="1"/>
    </xf>
    <xf numFmtId="1" fontId="4" fillId="2" borderId="14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0" xfId="0" applyNumberFormat="1" applyFont="1" applyFill="1" applyAlignment="1" applyProtection="1">
      <alignment horizontal="center" shrinkToFit="1"/>
      <protection hidden="1"/>
    </xf>
    <xf numFmtId="1" fontId="4" fillId="2" borderId="0" xfId="0" applyNumberFormat="1" applyFont="1" applyFill="1" applyAlignment="1" applyProtection="1">
      <alignment horizontal="right"/>
      <protection hidden="1"/>
    </xf>
    <xf numFmtId="0" fontId="8" fillId="2" borderId="30" xfId="0" applyFont="1" applyFill="1" applyBorder="1" applyAlignment="1" applyProtection="1">
      <alignment vertical="center"/>
      <protection locked="0"/>
    </xf>
    <xf numFmtId="1" fontId="8" fillId="2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32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33" xfId="0" applyFont="1" applyFill="1" applyBorder="1" applyAlignment="1" applyProtection="1">
      <alignment vertical="center"/>
      <protection locked="0"/>
    </xf>
    <xf numFmtId="9" fontId="8" fillId="2" borderId="33" xfId="0" applyNumberFormat="1" applyFont="1" applyFill="1" applyBorder="1" applyAlignment="1" applyProtection="1">
      <alignment vertical="center"/>
      <protection hidden="1"/>
    </xf>
    <xf numFmtId="1" fontId="8" fillId="2" borderId="33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34" xfId="0" applyFont="1" applyFill="1" applyBorder="1" applyAlignment="1" applyProtection="1">
      <alignment vertical="center"/>
      <protection locked="0"/>
    </xf>
    <xf numFmtId="1" fontId="8" fillId="2" borderId="35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36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37" xfId="0" applyFont="1" applyFill="1" applyBorder="1" applyAlignment="1" applyProtection="1">
      <alignment horizontal="left" vertical="center"/>
      <protection locked="0"/>
    </xf>
    <xf numFmtId="1" fontId="8" fillId="2" borderId="38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39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40" xfId="0" applyFont="1" applyBorder="1" applyAlignment="1" applyProtection="1">
      <alignment horizontal="left" wrapText="1"/>
      <protection locked="0"/>
    </xf>
    <xf numFmtId="0" fontId="8" fillId="0" borderId="40" xfId="0" applyFont="1" applyBorder="1" applyAlignment="1" applyProtection="1">
      <alignment horizontal="left" vertical="top" wrapText="1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vertical="center"/>
      <protection hidden="1"/>
    </xf>
    <xf numFmtId="0" fontId="4" fillId="2" borderId="9" xfId="0" applyFont="1" applyFill="1" applyBorder="1" applyAlignment="1" applyProtection="1">
      <alignment horizontal="right" vertical="center"/>
      <protection hidden="1"/>
    </xf>
    <xf numFmtId="1" fontId="4" fillId="2" borderId="9" xfId="0" applyNumberFormat="1" applyFont="1" applyFill="1" applyBorder="1" applyAlignment="1" applyProtection="1">
      <alignment horizontal="right" vertical="center" shrinkToFit="1"/>
      <protection hidden="1"/>
    </xf>
    <xf numFmtId="0" fontId="8" fillId="2" borderId="41" xfId="0" applyFont="1" applyFill="1" applyBorder="1" applyAlignment="1" applyProtection="1">
      <alignment vertical="center"/>
      <protection locked="0"/>
    </xf>
    <xf numFmtId="1" fontId="8" fillId="2" borderId="42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43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22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2" borderId="23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2" borderId="0" xfId="0" applyNumberFormat="1" applyFont="1" applyFill="1" applyAlignment="1" applyProtection="1">
      <alignment horizontal="right" vertical="center" shrinkToFit="1"/>
      <protection locked="0" hidden="1"/>
    </xf>
    <xf numFmtId="1" fontId="8" fillId="2" borderId="44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45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46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14" xfId="0" applyFont="1" applyFill="1" applyBorder="1" applyAlignment="1" applyProtection="1">
      <alignment vertical="center"/>
      <protection hidden="1"/>
    </xf>
    <xf numFmtId="0" fontId="4" fillId="2" borderId="14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0" fillId="2" borderId="14" xfId="0" applyFont="1" applyFill="1" applyBorder="1" applyProtection="1">
      <protection hidden="1"/>
    </xf>
    <xf numFmtId="0" fontId="3" fillId="2" borderId="14" xfId="0" applyFont="1" applyFill="1" applyBorder="1" applyAlignment="1" applyProtection="1">
      <alignment vertical="center"/>
      <protection hidden="1"/>
    </xf>
    <xf numFmtId="0" fontId="11" fillId="2" borderId="14" xfId="0" applyFont="1" applyFill="1" applyBorder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8" fillId="2" borderId="21" xfId="0" applyFont="1" applyFill="1" applyBorder="1" applyAlignment="1" applyProtection="1">
      <alignment vertical="center"/>
      <protection hidden="1"/>
    </xf>
    <xf numFmtId="2" fontId="8" fillId="2" borderId="0" xfId="0" applyNumberFormat="1" applyFont="1" applyFill="1" applyAlignment="1" applyProtection="1">
      <alignment vertical="center"/>
      <protection locked="0"/>
    </xf>
    <xf numFmtId="0" fontId="8" fillId="2" borderId="29" xfId="0" applyFont="1" applyFill="1" applyBorder="1" applyAlignment="1" applyProtection="1">
      <alignment vertical="center"/>
      <protection hidden="1"/>
    </xf>
    <xf numFmtId="0" fontId="4" fillId="2" borderId="16" xfId="0" applyFont="1" applyFill="1" applyBorder="1" applyAlignment="1" applyProtection="1">
      <alignment horizontal="right" vertical="center"/>
      <protection hidden="1"/>
    </xf>
    <xf numFmtId="1" fontId="8" fillId="2" borderId="16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24" xfId="0" applyFont="1" applyFill="1" applyBorder="1" applyAlignment="1" applyProtection="1">
      <alignment vertical="center"/>
      <protection hidden="1"/>
    </xf>
    <xf numFmtId="0" fontId="4" fillId="2" borderId="24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/>
    <xf numFmtId="0" fontId="4" fillId="2" borderId="25" xfId="0" applyFont="1" applyFill="1" applyBorder="1" applyAlignment="1" applyProtection="1">
      <alignment horizontal="left" vertical="center"/>
      <protection hidden="1"/>
    </xf>
    <xf numFmtId="0" fontId="4" fillId="2" borderId="25" xfId="0" applyFont="1" applyFill="1" applyBorder="1" applyAlignment="1" applyProtection="1">
      <alignment horizontal="right" vertical="center"/>
      <protection hidden="1"/>
    </xf>
    <xf numFmtId="1" fontId="4" fillId="2" borderId="25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22" xfId="0" applyNumberFormat="1" applyFont="1" applyFill="1" applyBorder="1" applyProtection="1">
      <protection locked="0"/>
    </xf>
    <xf numFmtId="1" fontId="8" fillId="2" borderId="23" xfId="0" applyNumberFormat="1" applyFont="1" applyFill="1" applyBorder="1" applyProtection="1">
      <protection locked="0"/>
    </xf>
    <xf numFmtId="0" fontId="8" fillId="2" borderId="47" xfId="0" applyFont="1" applyFill="1" applyBorder="1" applyAlignment="1" applyProtection="1">
      <alignment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4" fontId="8" fillId="2" borderId="14" xfId="0" applyNumberFormat="1" applyFont="1" applyFill="1" applyBorder="1" applyAlignment="1" applyProtection="1">
      <alignment horizontal="right" vertical="center" shrinkToFit="1"/>
      <protection hidden="1"/>
    </xf>
    <xf numFmtId="4" fontId="4" fillId="2" borderId="14" xfId="0" applyNumberFormat="1" applyFont="1" applyFill="1" applyBorder="1" applyAlignment="1" applyProtection="1">
      <alignment horizontal="right" vertical="center" shrinkToFit="1"/>
      <protection hidden="1"/>
    </xf>
    <xf numFmtId="4" fontId="8" fillId="2" borderId="0" xfId="0" applyNumberFormat="1" applyFont="1" applyFill="1" applyAlignment="1" applyProtection="1">
      <alignment horizontal="center" vertical="center" shrinkToFit="1"/>
      <protection hidden="1"/>
    </xf>
    <xf numFmtId="4" fontId="8" fillId="2" borderId="0" xfId="0" applyNumberFormat="1" applyFont="1" applyFill="1" applyAlignment="1" applyProtection="1">
      <alignment horizontal="right" vertical="center" shrinkToFit="1"/>
      <protection hidden="1"/>
    </xf>
    <xf numFmtId="4" fontId="4" fillId="2" borderId="0" xfId="0" applyNumberFormat="1" applyFont="1" applyFill="1" applyAlignment="1" applyProtection="1">
      <alignment horizontal="right" vertical="center"/>
      <protection hidden="1"/>
    </xf>
    <xf numFmtId="9" fontId="8" fillId="2" borderId="9" xfId="0" applyNumberFormat="1" applyFont="1" applyFill="1" applyBorder="1" applyAlignment="1" applyProtection="1">
      <alignment vertical="center"/>
      <protection hidden="1"/>
    </xf>
    <xf numFmtId="1" fontId="8" fillId="2" borderId="9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25" xfId="0" applyFont="1" applyFill="1" applyBorder="1" applyAlignment="1" applyProtection="1">
      <alignment vertical="center"/>
      <protection hidden="1"/>
    </xf>
    <xf numFmtId="1" fontId="8" fillId="2" borderId="25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44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45" xfId="0" applyNumberFormat="1" applyFont="1" applyFill="1" applyBorder="1" applyAlignment="1" applyProtection="1">
      <alignment horizontal="right" vertical="center" shrinkToFit="1"/>
      <protection hidden="1"/>
    </xf>
    <xf numFmtId="0" fontId="8" fillId="2" borderId="14" xfId="0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12" fillId="2" borderId="14" xfId="0" applyFont="1" applyFill="1" applyBorder="1" applyProtection="1">
      <protection hidden="1"/>
    </xf>
    <xf numFmtId="1" fontId="4" fillId="2" borderId="0" xfId="0" applyNumberFormat="1" applyFont="1" applyFill="1" applyProtection="1">
      <protection hidden="1"/>
    </xf>
    <xf numFmtId="2" fontId="12" fillId="2" borderId="0" xfId="0" applyNumberFormat="1" applyFont="1" applyFill="1" applyProtection="1">
      <protection hidden="1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hidden="1"/>
    </xf>
    <xf numFmtId="0" fontId="8" fillId="2" borderId="48" xfId="0" applyFont="1" applyFill="1" applyBorder="1" applyProtection="1">
      <protection hidden="1"/>
    </xf>
    <xf numFmtId="1" fontId="12" fillId="2" borderId="14" xfId="0" applyNumberFormat="1" applyFont="1" applyFill="1" applyBorder="1" applyProtection="1">
      <protection hidden="1"/>
    </xf>
    <xf numFmtId="0" fontId="8" fillId="0" borderId="40" xfId="0" applyFont="1" applyBorder="1" applyAlignment="1">
      <alignment wrapText="1"/>
    </xf>
    <xf numFmtId="0" fontId="8" fillId="2" borderId="0" xfId="0" applyFont="1" applyFill="1" applyProtection="1">
      <protection locked="0" hidden="1"/>
    </xf>
    <xf numFmtId="0" fontId="8" fillId="2" borderId="0" xfId="0" applyFont="1" applyFill="1" applyProtection="1">
      <protection locked="0"/>
    </xf>
    <xf numFmtId="0" fontId="8" fillId="2" borderId="21" xfId="0" applyFont="1" applyFill="1" applyBorder="1" applyAlignment="1" applyProtection="1">
      <alignment vertical="center" wrapText="1"/>
      <protection locked="0"/>
    </xf>
    <xf numFmtId="9" fontId="8" fillId="2" borderId="19" xfId="0" applyNumberFormat="1" applyFont="1" applyFill="1" applyBorder="1" applyAlignment="1" applyProtection="1">
      <alignment horizontal="center" vertical="center"/>
      <protection hidden="1"/>
    </xf>
    <xf numFmtId="9" fontId="8" fillId="2" borderId="42" xfId="0" applyNumberFormat="1" applyFont="1" applyFill="1" applyBorder="1" applyAlignment="1" applyProtection="1">
      <alignment horizontal="center" vertical="center"/>
      <protection hidden="1"/>
    </xf>
    <xf numFmtId="9" fontId="8" fillId="2" borderId="22" xfId="0" applyNumberFormat="1" applyFont="1" applyFill="1" applyBorder="1" applyAlignment="1" applyProtection="1">
      <alignment horizontal="center" vertical="center"/>
      <protection hidden="1"/>
    </xf>
    <xf numFmtId="9" fontId="8" fillId="2" borderId="44" xfId="0" applyNumberFormat="1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Protection="1"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14" fillId="3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49" xfId="0" applyFont="1" applyFill="1" applyBorder="1" applyAlignment="1" applyProtection="1">
      <alignment horizontal="left" vertical="center"/>
      <protection hidden="1"/>
    </xf>
    <xf numFmtId="0" fontId="8" fillId="2" borderId="50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6</xdr:row>
          <xdr:rowOff>66675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topLeftCell="C1" zoomScaleSheetLayoutView="85" workbookViewId="0">
      <selection activeCell="G21" sqref="G21"/>
    </sheetView>
  </sheetViews>
  <sheetFormatPr defaultColWidth="0" defaultRowHeight="0" customHeight="1" zeroHeight="1" x14ac:dyDescent="0.2"/>
  <cols>
    <col min="1" max="1" width="1.140625" style="144" customWidth="1"/>
    <col min="2" max="2" width="1.140625" style="145" customWidth="1"/>
    <col min="3" max="3" width="1.5703125" style="145" customWidth="1"/>
    <col min="4" max="4" width="46.28515625" style="145" customWidth="1"/>
    <col min="5" max="5" width="6.42578125" style="145" customWidth="1"/>
    <col min="6" max="17" width="8.28515625" style="145" customWidth="1"/>
    <col min="18" max="18" width="1.7109375" style="145" customWidth="1"/>
    <col min="19" max="19" width="10.28515625" style="145" customWidth="1"/>
    <col min="20" max="20" width="1.7109375" style="145" customWidth="1"/>
    <col min="21" max="21" width="0.85546875" style="144" customWidth="1"/>
    <col min="22" max="22" width="5.7109375" style="145" hidden="1" customWidth="1"/>
    <col min="23" max="23" width="5.28515625" style="145" hidden="1" customWidth="1"/>
    <col min="24" max="24" width="9.140625" style="145" hidden="1" customWidth="1"/>
    <col min="25" max="25" width="8.5703125" style="145" hidden="1" customWidth="1"/>
    <col min="26" max="26" width="9.140625" style="145" hidden="1" customWidth="1"/>
    <col min="27" max="27" width="2.5703125" style="145" hidden="1" customWidth="1"/>
    <col min="28" max="29" width="9.140625" style="145" hidden="1" customWidth="1"/>
    <col min="30" max="30" width="17.5703125" style="145" hidden="1" customWidth="1"/>
    <col min="31" max="109" width="9.140625" style="145" hidden="1" customWidth="1"/>
    <col min="110" max="16384" width="8.85546875" style="145" hidden="1"/>
  </cols>
  <sheetData>
    <row r="1" spans="2:39" s="144" customFormat="1" ht="5.25" customHeight="1" x14ac:dyDescent="0.2">
      <c r="Z1" s="144">
        <v>1</v>
      </c>
      <c r="AB1" s="144">
        <v>1</v>
      </c>
    </row>
    <row r="2" spans="2:39" s="144" customFormat="1" ht="15.75" customHeight="1" x14ac:dyDescent="0.2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2" t="s">
        <v>84</v>
      </c>
      <c r="T2" s="161"/>
    </row>
    <row r="3" spans="2:39" ht="18" x14ac:dyDescent="0.2">
      <c r="C3" s="17"/>
      <c r="D3" s="18"/>
      <c r="F3" s="19"/>
      <c r="G3" s="20"/>
      <c r="H3" s="20"/>
      <c r="I3" s="20"/>
      <c r="J3" s="17"/>
      <c r="K3" s="17"/>
      <c r="L3" s="17"/>
      <c r="M3" s="17"/>
      <c r="N3" s="21"/>
      <c r="O3" s="18"/>
      <c r="P3" s="18"/>
      <c r="Q3" s="19"/>
      <c r="R3" s="18"/>
      <c r="S3" s="22" t="s">
        <v>79</v>
      </c>
      <c r="T3" s="19"/>
      <c r="V3" s="23">
        <v>2</v>
      </c>
      <c r="W3" s="18"/>
      <c r="AB3" s="19">
        <v>1</v>
      </c>
      <c r="AC3" s="19" t="s">
        <v>0</v>
      </c>
      <c r="AD3" s="19">
        <v>1</v>
      </c>
      <c r="AE3" s="19" t="str">
        <f>"A"&amp;AM56</f>
        <v>A7</v>
      </c>
      <c r="AL3" s="145">
        <v>1</v>
      </c>
      <c r="AM3" s="145">
        <v>7</v>
      </c>
    </row>
    <row r="4" spans="2:39" ht="15.75" x14ac:dyDescent="0.2">
      <c r="C4" s="8"/>
      <c r="D4" s="7"/>
      <c r="E4" s="18"/>
      <c r="F4" s="8"/>
      <c r="G4" s="6"/>
      <c r="H4" s="7"/>
      <c r="I4" s="18"/>
      <c r="L4" s="18"/>
      <c r="M4" s="18"/>
      <c r="N4" s="18"/>
      <c r="O4" s="24"/>
      <c r="P4" s="25"/>
      <c r="Q4" s="18"/>
      <c r="R4" s="18"/>
      <c r="S4" s="20"/>
      <c r="T4" s="19"/>
      <c r="V4" s="23">
        <v>1</v>
      </c>
      <c r="W4" s="18"/>
      <c r="AB4" s="19"/>
      <c r="AC4" s="114" t="s">
        <v>1</v>
      </c>
      <c r="AD4" s="19"/>
      <c r="AE4" s="19"/>
    </row>
    <row r="5" spans="2:39" ht="9.75" customHeight="1" x14ac:dyDescent="0.2">
      <c r="C5" s="17"/>
      <c r="D5" s="27" t="s">
        <v>2</v>
      </c>
      <c r="F5" s="5" t="s">
        <v>3</v>
      </c>
      <c r="G5" s="5"/>
      <c r="H5" s="5"/>
      <c r="I5" s="20"/>
      <c r="J5" s="17"/>
      <c r="K5" s="17"/>
      <c r="L5" s="17"/>
      <c r="M5" s="17"/>
      <c r="N5" s="21"/>
      <c r="O5" s="18"/>
      <c r="P5" s="18"/>
      <c r="Q5" s="19"/>
      <c r="R5" s="18"/>
      <c r="S5" s="18"/>
      <c r="T5" s="19"/>
      <c r="V5" s="23"/>
      <c r="W5" s="18"/>
      <c r="AB5" s="19"/>
      <c r="AC5" s="19"/>
      <c r="AD5" s="19"/>
      <c r="AE5" s="19"/>
    </row>
    <row r="6" spans="2:39" ht="20.25" customHeight="1" thickBot="1" x14ac:dyDescent="0.25">
      <c r="C6" s="28" t="s">
        <v>4</v>
      </c>
      <c r="D6" s="29"/>
      <c r="E6" s="146"/>
      <c r="F6" s="30"/>
      <c r="G6" s="31"/>
      <c r="H6" s="31"/>
      <c r="I6" s="31"/>
      <c r="J6" s="32"/>
      <c r="K6" s="32"/>
      <c r="L6" s="29"/>
      <c r="M6" s="31"/>
      <c r="N6" s="29"/>
      <c r="O6" s="31"/>
      <c r="P6" s="29"/>
      <c r="Q6" s="33"/>
      <c r="R6" s="30"/>
      <c r="S6" s="29"/>
      <c r="T6" s="19"/>
      <c r="V6" s="18"/>
      <c r="W6" s="18"/>
      <c r="AB6" s="19"/>
      <c r="AD6" s="19"/>
      <c r="AE6" s="19"/>
    </row>
    <row r="7" spans="2:39" ht="17.25" customHeight="1" thickTop="1" x14ac:dyDescent="0.2">
      <c r="D7" s="34"/>
      <c r="E7" s="24" t="s">
        <v>5</v>
      </c>
      <c r="F7" s="35" t="str">
        <f>AE58</f>
        <v>jan</v>
      </c>
      <c r="G7" s="35" t="str">
        <f>AE59</f>
        <v>feb</v>
      </c>
      <c r="H7" s="35" t="str">
        <f>AE60</f>
        <v>mar</v>
      </c>
      <c r="I7" s="35" t="str">
        <f>AE61</f>
        <v>apr</v>
      </c>
      <c r="J7" s="35" t="str">
        <f>AE62</f>
        <v>mai</v>
      </c>
      <c r="K7" s="35" t="str">
        <f>AE63</f>
        <v>jūn</v>
      </c>
      <c r="L7" s="35" t="str">
        <f>AE64</f>
        <v>jūl</v>
      </c>
      <c r="M7" s="35" t="str">
        <f>AE65</f>
        <v>aug</v>
      </c>
      <c r="N7" s="35" t="str">
        <f>AE66</f>
        <v>sep</v>
      </c>
      <c r="O7" s="35" t="str">
        <f>AE67</f>
        <v>okt</v>
      </c>
      <c r="P7" s="35" t="str">
        <f>AE68</f>
        <v>nov</v>
      </c>
      <c r="Q7" s="35" t="str">
        <f>AE69</f>
        <v>dec</v>
      </c>
      <c r="R7" s="35"/>
      <c r="S7" s="36" t="s">
        <v>6</v>
      </c>
      <c r="T7" s="114"/>
      <c r="V7" s="37"/>
      <c r="W7" s="34"/>
      <c r="AB7" s="114"/>
      <c r="AD7" s="114" t="s">
        <v>7</v>
      </c>
      <c r="AE7" s="114"/>
      <c r="AL7" s="145">
        <v>2</v>
      </c>
      <c r="AM7" s="145">
        <v>8</v>
      </c>
    </row>
    <row r="8" spans="2:39" ht="11.25" customHeight="1" x14ac:dyDescent="0.2">
      <c r="C8" s="38"/>
      <c r="D8" s="36"/>
      <c r="E8" s="24" t="s">
        <v>8</v>
      </c>
      <c r="F8" s="39">
        <v>0</v>
      </c>
      <c r="G8" s="40">
        <f>F84</f>
        <v>0</v>
      </c>
      <c r="H8" s="40">
        <f t="shared" ref="H8:Q8" si="0">G84</f>
        <v>0</v>
      </c>
      <c r="I8" s="40">
        <f t="shared" si="0"/>
        <v>0</v>
      </c>
      <c r="J8" s="40">
        <f t="shared" si="0"/>
        <v>0</v>
      </c>
      <c r="K8" s="40">
        <f t="shared" si="0"/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40">
        <f t="shared" si="0"/>
        <v>0</v>
      </c>
      <c r="P8" s="40">
        <f t="shared" si="0"/>
        <v>0</v>
      </c>
      <c r="Q8" s="40">
        <f t="shared" si="0"/>
        <v>0</v>
      </c>
      <c r="R8" s="40"/>
      <c r="S8" s="40"/>
      <c r="T8" s="147"/>
      <c r="V8" s="41"/>
      <c r="W8" s="25"/>
      <c r="AB8" s="115"/>
      <c r="AC8" s="115"/>
      <c r="AD8" s="115"/>
      <c r="AE8" s="115"/>
      <c r="AL8" s="145">
        <v>3</v>
      </c>
      <c r="AM8" s="145">
        <v>9</v>
      </c>
    </row>
    <row r="9" spans="2:39" ht="14.25" x14ac:dyDescent="0.2">
      <c r="D9" s="42"/>
      <c r="E9" s="43" t="s">
        <v>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  <c r="S9" s="40"/>
      <c r="T9" s="65"/>
      <c r="V9" s="41"/>
      <c r="W9" s="25"/>
      <c r="AB9" s="114"/>
      <c r="AC9" s="114"/>
      <c r="AD9" s="114"/>
      <c r="AE9" s="114"/>
      <c r="AL9" s="145">
        <v>4</v>
      </c>
      <c r="AM9" s="145">
        <v>10</v>
      </c>
    </row>
    <row r="10" spans="2:39" ht="11.25" customHeight="1" x14ac:dyDescent="0.2">
      <c r="D10" s="46" t="s">
        <v>10</v>
      </c>
      <c r="E10" s="47"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  <c r="R10" s="50"/>
      <c r="S10" s="40">
        <f>SUM(F10:Q10)</f>
        <v>0</v>
      </c>
      <c r="T10" s="65"/>
      <c r="V10" s="51"/>
      <c r="W10" s="52"/>
      <c r="X10" s="148"/>
      <c r="AB10" s="114"/>
      <c r="AC10" s="114"/>
      <c r="AD10" s="114"/>
      <c r="AE10" s="114"/>
      <c r="AL10" s="145">
        <v>5</v>
      </c>
      <c r="AM10" s="145">
        <v>11</v>
      </c>
    </row>
    <row r="11" spans="2:39" ht="11.25" customHeight="1" x14ac:dyDescent="0.2">
      <c r="D11" s="53" t="s">
        <v>11</v>
      </c>
      <c r="E11" s="54">
        <v>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50"/>
      <c r="S11" s="40">
        <f t="shared" ref="S11:S78" si="1">SUM(F11:Q11)</f>
        <v>0</v>
      </c>
      <c r="T11" s="65"/>
      <c r="V11" s="51"/>
      <c r="W11" s="52"/>
      <c r="AL11" s="145">
        <v>6</v>
      </c>
      <c r="AM11" s="145">
        <v>12</v>
      </c>
    </row>
    <row r="12" spans="2:39" ht="14.25" x14ac:dyDescent="0.2">
      <c r="D12" s="51"/>
      <c r="E12" s="24" t="s">
        <v>6</v>
      </c>
      <c r="F12" s="57">
        <f>SUM(F10:F11)</f>
        <v>0</v>
      </c>
      <c r="G12" s="57">
        <f t="shared" ref="G12:P12" si="2">SUM(G10:G11)</f>
        <v>0</v>
      </c>
      <c r="H12" s="57">
        <f t="shared" si="2"/>
        <v>0</v>
      </c>
      <c r="I12" s="57">
        <f t="shared" si="2"/>
        <v>0</v>
      </c>
      <c r="J12" s="57">
        <f t="shared" si="2"/>
        <v>0</v>
      </c>
      <c r="K12" s="57">
        <f t="shared" si="2"/>
        <v>0</v>
      </c>
      <c r="L12" s="57">
        <f t="shared" si="2"/>
        <v>0</v>
      </c>
      <c r="M12" s="57">
        <f t="shared" si="2"/>
        <v>0</v>
      </c>
      <c r="N12" s="57">
        <f t="shared" si="2"/>
        <v>0</v>
      </c>
      <c r="O12" s="57">
        <f t="shared" si="2"/>
        <v>0</v>
      </c>
      <c r="P12" s="57">
        <f t="shared" si="2"/>
        <v>0</v>
      </c>
      <c r="Q12" s="57">
        <f>SUM(Q10:Q11)</f>
        <v>0</v>
      </c>
      <c r="R12" s="50"/>
      <c r="S12" s="40"/>
      <c r="T12" s="65"/>
      <c r="V12" s="51"/>
      <c r="W12" s="51"/>
    </row>
    <row r="13" spans="2:39" ht="11.25" customHeight="1" x14ac:dyDescent="0.2">
      <c r="D13" s="58" t="s">
        <v>12</v>
      </c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0"/>
      <c r="S13" s="40"/>
      <c r="T13" s="65"/>
      <c r="V13" s="51"/>
      <c r="W13" s="51"/>
    </row>
    <row r="14" spans="2:39" ht="11.25" customHeight="1" x14ac:dyDescent="0.2">
      <c r="D14" s="61" t="s">
        <v>61</v>
      </c>
      <c r="E14" s="54"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50"/>
      <c r="S14" s="40">
        <f t="shared" si="1"/>
        <v>0</v>
      </c>
      <c r="T14" s="65"/>
      <c r="V14" s="51"/>
      <c r="W14" s="52"/>
      <c r="AL14" s="145">
        <v>7</v>
      </c>
      <c r="AM14" s="145">
        <v>13</v>
      </c>
    </row>
    <row r="15" spans="2:39" ht="11.25" customHeight="1" x14ac:dyDescent="0.2">
      <c r="D15" s="61" t="s">
        <v>62</v>
      </c>
      <c r="E15" s="54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50"/>
      <c r="S15" s="40">
        <f t="shared" si="1"/>
        <v>0</v>
      </c>
      <c r="T15" s="65"/>
      <c r="V15" s="51"/>
      <c r="W15" s="52"/>
      <c r="AL15" s="145">
        <v>8</v>
      </c>
      <c r="AM15" s="145">
        <v>14</v>
      </c>
    </row>
    <row r="16" spans="2:39" ht="11.25" customHeight="1" x14ac:dyDescent="0.2">
      <c r="D16" s="61" t="s">
        <v>76</v>
      </c>
      <c r="E16" s="54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0"/>
      <c r="S16" s="40">
        <f>SUM(F16:Q16)</f>
        <v>0</v>
      </c>
      <c r="T16" s="65"/>
      <c r="V16" s="51"/>
      <c r="W16" s="52"/>
      <c r="AL16" s="145">
        <v>9</v>
      </c>
      <c r="AM16" s="145">
        <v>15</v>
      </c>
    </row>
    <row r="17" spans="4:39" ht="11.25" customHeight="1" x14ac:dyDescent="0.2">
      <c r="D17" s="61" t="s">
        <v>71</v>
      </c>
      <c r="E17" s="54"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50"/>
      <c r="S17" s="40">
        <f t="shared" si="1"/>
        <v>0</v>
      </c>
      <c r="T17" s="65"/>
      <c r="V17" s="51"/>
      <c r="W17" s="52"/>
      <c r="AL17" s="145">
        <v>10</v>
      </c>
      <c r="AM17" s="145">
        <v>16</v>
      </c>
    </row>
    <row r="18" spans="4:39" ht="11.25" customHeight="1" x14ac:dyDescent="0.2">
      <c r="D18" s="61"/>
      <c r="E18" s="54"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0"/>
      <c r="S18" s="40">
        <f t="shared" si="1"/>
        <v>0</v>
      </c>
      <c r="T18" s="65"/>
      <c r="V18" s="51"/>
      <c r="W18" s="52"/>
      <c r="AL18" s="145">
        <v>11</v>
      </c>
      <c r="AM18" s="145">
        <v>17</v>
      </c>
    </row>
    <row r="19" spans="4:39" ht="11.25" customHeight="1" x14ac:dyDescent="0.2">
      <c r="D19" s="61"/>
      <c r="E19" s="54"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50"/>
      <c r="S19" s="40">
        <f t="shared" si="1"/>
        <v>0</v>
      </c>
      <c r="T19" s="65"/>
      <c r="V19" s="51"/>
      <c r="W19" s="52"/>
      <c r="AL19" s="145">
        <v>12</v>
      </c>
      <c r="AM19" s="145">
        <v>22</v>
      </c>
    </row>
    <row r="20" spans="4:39" ht="11.25" customHeight="1" x14ac:dyDescent="0.2">
      <c r="D20" s="61"/>
      <c r="E20" s="54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50"/>
      <c r="S20" s="40">
        <f t="shared" si="1"/>
        <v>0</v>
      </c>
      <c r="T20" s="65"/>
      <c r="V20" s="51"/>
      <c r="W20" s="52"/>
      <c r="AL20" s="145">
        <v>13</v>
      </c>
      <c r="AM20" s="145">
        <v>23</v>
      </c>
    </row>
    <row r="21" spans="4:39" ht="11.25" customHeight="1" x14ac:dyDescent="0.2">
      <c r="D21" s="61"/>
      <c r="E21" s="54"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6"/>
      <c r="R21" s="50"/>
      <c r="S21" s="40">
        <f t="shared" si="1"/>
        <v>0</v>
      </c>
      <c r="T21" s="65"/>
      <c r="V21" s="51"/>
      <c r="W21" s="52"/>
      <c r="AL21" s="145">
        <v>14</v>
      </c>
      <c r="AM21" s="145">
        <v>28</v>
      </c>
    </row>
    <row r="22" spans="4:39" ht="11.25" customHeight="1" x14ac:dyDescent="0.2">
      <c r="D22" s="61"/>
      <c r="E22" s="54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0"/>
      <c r="S22" s="40">
        <f t="shared" si="1"/>
        <v>0</v>
      </c>
      <c r="T22" s="65"/>
      <c r="V22" s="51"/>
      <c r="W22" s="52"/>
      <c r="AL22" s="145">
        <v>15</v>
      </c>
      <c r="AM22" s="145">
        <v>29</v>
      </c>
    </row>
    <row r="23" spans="4:39" ht="11.25" customHeight="1" x14ac:dyDescent="0.2">
      <c r="D23" s="61"/>
      <c r="E23" s="54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  <c r="R23" s="50"/>
      <c r="S23" s="40">
        <f t="shared" si="1"/>
        <v>0</v>
      </c>
      <c r="T23" s="65"/>
      <c r="V23" s="51"/>
      <c r="W23" s="52"/>
      <c r="AL23" s="145">
        <v>16</v>
      </c>
      <c r="AM23" s="145">
        <v>30</v>
      </c>
    </row>
    <row r="24" spans="4:39" ht="11.25" customHeight="1" x14ac:dyDescent="0.2">
      <c r="D24" s="61"/>
      <c r="E24" s="54">
        <v>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  <c r="R24" s="50"/>
      <c r="S24" s="40">
        <f t="shared" si="1"/>
        <v>0</v>
      </c>
      <c r="T24" s="65"/>
      <c r="V24" s="51"/>
      <c r="W24" s="52"/>
      <c r="AL24" s="145">
        <v>17</v>
      </c>
      <c r="AM24" s="145">
        <v>31</v>
      </c>
    </row>
    <row r="25" spans="4:39" ht="14.25" x14ac:dyDescent="0.2">
      <c r="D25" s="62"/>
      <c r="E25" s="24" t="s">
        <v>6</v>
      </c>
      <c r="F25" s="40">
        <f>SUM(F14:F24)</f>
        <v>0</v>
      </c>
      <c r="G25" s="40">
        <f t="shared" ref="G25:P25" si="3">SUM(G14:G24)</f>
        <v>0</v>
      </c>
      <c r="H25" s="40">
        <f t="shared" si="3"/>
        <v>0</v>
      </c>
      <c r="I25" s="40">
        <f t="shared" si="3"/>
        <v>0</v>
      </c>
      <c r="J25" s="40">
        <f t="shared" si="3"/>
        <v>0</v>
      </c>
      <c r="K25" s="40">
        <f t="shared" si="3"/>
        <v>0</v>
      </c>
      <c r="L25" s="40">
        <f t="shared" si="3"/>
        <v>0</v>
      </c>
      <c r="M25" s="40">
        <f t="shared" si="3"/>
        <v>0</v>
      </c>
      <c r="N25" s="40">
        <f t="shared" si="3"/>
        <v>0</v>
      </c>
      <c r="O25" s="40">
        <f t="shared" si="3"/>
        <v>0</v>
      </c>
      <c r="P25" s="40">
        <f t="shared" si="3"/>
        <v>0</v>
      </c>
      <c r="Q25" s="40">
        <f>SUM(Q14:Q24)</f>
        <v>0</v>
      </c>
      <c r="R25" s="40"/>
      <c r="S25" s="40">
        <f>SUM(S14:S24)</f>
        <v>0</v>
      </c>
      <c r="T25" s="65"/>
      <c r="V25" s="51"/>
      <c r="W25" s="51"/>
      <c r="AD25" s="149">
        <v>2</v>
      </c>
      <c r="AE25" s="149">
        <f>AD25-1</f>
        <v>1</v>
      </c>
      <c r="AF25" s="149"/>
      <c r="AG25" s="149">
        <v>2</v>
      </c>
      <c r="AH25" s="149">
        <f>AG25-1</f>
        <v>1</v>
      </c>
      <c r="AL25" s="145">
        <v>18</v>
      </c>
      <c r="AM25" s="145">
        <v>32</v>
      </c>
    </row>
    <row r="26" spans="4:39" ht="14.25" x14ac:dyDescent="0.2">
      <c r="D26" s="25" t="s">
        <v>13</v>
      </c>
      <c r="E26" s="24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65"/>
      <c r="V26" s="51"/>
      <c r="W26" s="51"/>
      <c r="AD26" s="149"/>
      <c r="AE26" s="149"/>
      <c r="AF26" s="149"/>
      <c r="AG26" s="149"/>
      <c r="AH26" s="149"/>
    </row>
    <row r="27" spans="4:39" ht="11.25" customHeight="1" x14ac:dyDescent="0.2">
      <c r="D27" s="53" t="s">
        <v>14</v>
      </c>
      <c r="E27" s="54">
        <v>0</v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50"/>
      <c r="S27" s="40">
        <f>SUM(F27:Q27)</f>
        <v>0</v>
      </c>
      <c r="T27" s="65"/>
      <c r="V27" s="51"/>
      <c r="W27" s="52"/>
      <c r="AC27" s="150" t="s">
        <v>15</v>
      </c>
      <c r="AD27" s="150"/>
      <c r="AE27" s="150"/>
      <c r="AF27" s="150" t="s">
        <v>16</v>
      </c>
      <c r="AG27" s="150"/>
      <c r="AH27" s="150"/>
      <c r="AL27" s="145">
        <v>19</v>
      </c>
      <c r="AM27" s="145">
        <v>33</v>
      </c>
    </row>
    <row r="28" spans="4:39" ht="11.25" customHeight="1" x14ac:dyDescent="0.2">
      <c r="D28" s="53" t="s">
        <v>69</v>
      </c>
      <c r="E28" s="54">
        <v>0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65"/>
      <c r="S28" s="40">
        <f>SUM(F28:Q28)</f>
        <v>0</v>
      </c>
      <c r="T28" s="65"/>
      <c r="V28" s="51"/>
      <c r="W28" s="52"/>
      <c r="AB28" s="114">
        <v>1</v>
      </c>
      <c r="AC28" s="151">
        <f>IF(AE25&gt;=$AB$28,0,$AB$28)</f>
        <v>0</v>
      </c>
      <c r="AD28" s="151">
        <f>IF(AC28=0,0,LOOKUP(AC28,$AB$28:$AB$54,#REF!))</f>
        <v>0</v>
      </c>
      <c r="AE28" s="151">
        <f>IF(AC28=0,0,LOOKUP(AC28,$AB$28:$AB$54,#REF!))</f>
        <v>0</v>
      </c>
      <c r="AF28" s="151">
        <f>IF($AH$25&gt;=AB28,0,AB28)</f>
        <v>0</v>
      </c>
      <c r="AG28" s="145">
        <f>IF($AF$28=0,0,LOOKUP($AF$28,$AB$28:$AB$54,#REF!))</f>
        <v>0</v>
      </c>
      <c r="AH28" s="145">
        <f>IF(AF28=0,0,LOOKUP(AF28,$AB$28:$AB$54,#REF!))</f>
        <v>0</v>
      </c>
      <c r="AL28" s="145">
        <v>20</v>
      </c>
      <c r="AM28" s="145">
        <v>34</v>
      </c>
    </row>
    <row r="29" spans="4:39" ht="20.25" customHeight="1" x14ac:dyDescent="0.2">
      <c r="D29" s="166" t="s">
        <v>81</v>
      </c>
      <c r="E29" s="54"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0"/>
      <c r="S29" s="40">
        <f t="shared" si="1"/>
        <v>0</v>
      </c>
      <c r="T29" s="65"/>
      <c r="V29" s="51"/>
      <c r="W29" s="52"/>
      <c r="AB29" s="114">
        <v>2</v>
      </c>
      <c r="AC29" s="151">
        <f t="shared" ref="AC29:AC54" si="4">IF($AE$25&gt;=AB29,0,AC28+1)</f>
        <v>1</v>
      </c>
      <c r="AD29" s="151" t="e">
        <f>IF(AC29=0,0,LOOKUP(AC29,$AB$28:$AB$54,#REF!))</f>
        <v>#REF!</v>
      </c>
      <c r="AE29" s="151" t="e">
        <f>IF(AC29=0,0,LOOKUP(AC29,$AB$28:$AB$54,#REF!))</f>
        <v>#REF!</v>
      </c>
      <c r="AF29" s="151">
        <f t="shared" ref="AF29:AF54" si="5">IF($AH$25&gt;=AB29,0,AF28+1)</f>
        <v>1</v>
      </c>
      <c r="AG29" s="145" t="e">
        <f>IF(AF29=0,0,LOOKUP(AF29,$AB$28:$AB$54,#REF!))</f>
        <v>#REF!</v>
      </c>
      <c r="AH29" s="145" t="e">
        <f>IF(AF29=0,0,LOOKUP(AF29,$AB$28:$AB$54,#REF!))</f>
        <v>#REF!</v>
      </c>
      <c r="AL29" s="145">
        <v>21</v>
      </c>
      <c r="AM29" s="145">
        <v>35</v>
      </c>
    </row>
    <row r="30" spans="4:39" ht="11.25" customHeight="1" x14ac:dyDescent="0.2">
      <c r="D30" s="61" t="s">
        <v>59</v>
      </c>
      <c r="E30" s="54"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0"/>
      <c r="S30" s="40">
        <f t="shared" si="1"/>
        <v>0</v>
      </c>
      <c r="T30" s="65"/>
      <c r="V30" s="51"/>
      <c r="W30" s="52"/>
      <c r="AB30" s="114">
        <v>3</v>
      </c>
      <c r="AC30" s="151">
        <f t="shared" si="4"/>
        <v>2</v>
      </c>
      <c r="AD30" s="151" t="e">
        <f>IF(AC30=0,0,LOOKUP(AC30,$AB$28:$AB$54,#REF!))</f>
        <v>#REF!</v>
      </c>
      <c r="AE30" s="151" t="e">
        <f>IF(AC30=0,0,LOOKUP(AC30,$AB$28:$AB$54,#REF!))</f>
        <v>#REF!</v>
      </c>
      <c r="AF30" s="151">
        <f t="shared" si="5"/>
        <v>2</v>
      </c>
      <c r="AG30" s="145" t="e">
        <f>IF(AF30=0,0,LOOKUP(AF30,$AB$28:$AB$54,#REF!))</f>
        <v>#REF!</v>
      </c>
      <c r="AH30" s="145" t="e">
        <f>IF(AF30=0,0,LOOKUP(AF30,$AB$28:$AB$54,#REF!))</f>
        <v>#REF!</v>
      </c>
      <c r="AL30" s="145">
        <v>22</v>
      </c>
      <c r="AM30" s="145">
        <v>36</v>
      </c>
    </row>
    <row r="31" spans="4:39" ht="11.25" customHeight="1" x14ac:dyDescent="0.2">
      <c r="D31" s="66"/>
      <c r="E31" s="54"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50"/>
      <c r="S31" s="40">
        <f t="shared" si="1"/>
        <v>0</v>
      </c>
      <c r="T31" s="65"/>
      <c r="V31" s="51"/>
      <c r="W31" s="52"/>
      <c r="AB31" s="114">
        <v>4</v>
      </c>
      <c r="AC31" s="151">
        <f t="shared" si="4"/>
        <v>3</v>
      </c>
      <c r="AD31" s="151" t="e">
        <f>IF(AC31=0,0,LOOKUP(AC31,$AB$28:$AB$54,#REF!))</f>
        <v>#REF!</v>
      </c>
      <c r="AE31" s="151" t="e">
        <f>IF(AC31=0,0,LOOKUP(AC31,$AB$28:$AB$54,#REF!))</f>
        <v>#REF!</v>
      </c>
      <c r="AF31" s="151">
        <f t="shared" si="5"/>
        <v>3</v>
      </c>
      <c r="AG31" s="145" t="e">
        <f>IF(AF31=0,0,LOOKUP(AF31,$AB$28:$AB$54,#REF!))</f>
        <v>#REF!</v>
      </c>
      <c r="AH31" s="145" t="e">
        <f>IF(AF31=0,0,LOOKUP(AF31,$AB$28:$AB$54,#REF!))</f>
        <v>#REF!</v>
      </c>
      <c r="AL31" s="145">
        <v>23</v>
      </c>
      <c r="AM31" s="145">
        <v>37</v>
      </c>
    </row>
    <row r="32" spans="4:39" ht="10.5" customHeight="1" x14ac:dyDescent="0.2">
      <c r="D32" s="69"/>
      <c r="E32" s="70" t="s">
        <v>17</v>
      </c>
      <c r="F32" s="71">
        <f t="shared" ref="F32:Q32" si="6">(F10*$E$10)+(F11*$E$11)+(F14*$E$14)+(F15*$E$15)+(F16*$E$16)+(F17*$E$17)+(F18*$E$18)+(F19*$E$19)+(F20*$E$20)+(F21*$E$21)+(F22*$E$22)+(F23*$E$23)+(F24*$E$24)+(F27*$E$27)+(F28*$E$28)+(F29*$E$29)+(F30*$E$30)+(F31*$E$31)</f>
        <v>0</v>
      </c>
      <c r="G32" s="71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71">
        <f t="shared" si="6"/>
        <v>0</v>
      </c>
      <c r="I32" s="71">
        <f t="shared" si="6"/>
        <v>0</v>
      </c>
      <c r="J32" s="71">
        <f t="shared" si="6"/>
        <v>0</v>
      </c>
      <c r="K32" s="71">
        <f t="shared" si="6"/>
        <v>0</v>
      </c>
      <c r="L32" s="71">
        <f t="shared" si="6"/>
        <v>0</v>
      </c>
      <c r="M32" s="71">
        <f t="shared" si="6"/>
        <v>0</v>
      </c>
      <c r="N32" s="71">
        <f t="shared" si="6"/>
        <v>0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45"/>
      <c r="S32" s="40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65"/>
      <c r="V32" s="62"/>
      <c r="W32" s="62"/>
      <c r="AB32" s="114">
        <v>5</v>
      </c>
      <c r="AC32" s="151">
        <f t="shared" si="4"/>
        <v>4</v>
      </c>
      <c r="AD32" s="151" t="e">
        <f>IF(AC32=0,0,LOOKUP(AC32,$AB$28:$AB$54,#REF!))</f>
        <v>#REF!</v>
      </c>
      <c r="AE32" s="151" t="e">
        <f>IF(AC32=0,0,LOOKUP(AC32,$AB$28:$AB$54,#REF!))</f>
        <v>#REF!</v>
      </c>
      <c r="AF32" s="151">
        <f t="shared" si="5"/>
        <v>4</v>
      </c>
      <c r="AG32" s="145" t="e">
        <f>IF(AF32=0,0,LOOKUP(AF32,$AB$28:$AB$54,#REF!))</f>
        <v>#REF!</v>
      </c>
      <c r="AH32" s="145" t="e">
        <f>IF(AF32=0,0,LOOKUP(AF32,$AB$28:$AB$54,#REF!))</f>
        <v>#REF!</v>
      </c>
      <c r="AL32" s="145">
        <v>24</v>
      </c>
      <c r="AM32" s="145">
        <v>38</v>
      </c>
    </row>
    <row r="33" spans="3:39" ht="11.25" customHeight="1" x14ac:dyDescent="0.2">
      <c r="D33" s="62"/>
      <c r="E33" s="24" t="s">
        <v>18</v>
      </c>
      <c r="F33" s="40">
        <f>SUM(F12)+F25+SUM(F27:F32)</f>
        <v>0</v>
      </c>
      <c r="G33" s="40">
        <f>SUM(G12)+G25+SUM(G27:G32)</f>
        <v>0</v>
      </c>
      <c r="H33" s="40">
        <f t="shared" ref="H33:Q33" si="7">SUM(H12)+H25+SUM(H27:H32)</f>
        <v>0</v>
      </c>
      <c r="I33" s="40">
        <f t="shared" si="7"/>
        <v>0</v>
      </c>
      <c r="J33" s="40">
        <f t="shared" si="7"/>
        <v>0</v>
      </c>
      <c r="K33" s="40">
        <f t="shared" si="7"/>
        <v>0</v>
      </c>
      <c r="L33" s="40">
        <f t="shared" si="7"/>
        <v>0</v>
      </c>
      <c r="M33" s="40">
        <f t="shared" si="7"/>
        <v>0</v>
      </c>
      <c r="N33" s="40">
        <f t="shared" si="7"/>
        <v>0</v>
      </c>
      <c r="O33" s="40">
        <f t="shared" si="7"/>
        <v>0</v>
      </c>
      <c r="P33" s="40">
        <f>SUM(P12)+P25+SUM(P27:P32)</f>
        <v>0</v>
      </c>
      <c r="Q33" s="40">
        <f t="shared" si="7"/>
        <v>0</v>
      </c>
      <c r="R33" s="40"/>
      <c r="S33" s="40">
        <f>SUM(S10:S11,S25,S27:S32)</f>
        <v>0</v>
      </c>
      <c r="T33" s="65"/>
      <c r="V33" s="25"/>
      <c r="W33" s="62"/>
      <c r="AB33" s="114">
        <v>6</v>
      </c>
      <c r="AC33" s="151">
        <f t="shared" si="4"/>
        <v>5</v>
      </c>
      <c r="AD33" s="151" t="e">
        <f>IF(AC33=0,0,LOOKUP(AC33,$AB$28:$AB$54,#REF!))</f>
        <v>#REF!</v>
      </c>
      <c r="AE33" s="151" t="e">
        <f>IF(AC33=0,0,LOOKUP(AC33,$AB$28:$AB$54,#REF!))</f>
        <v>#REF!</v>
      </c>
      <c r="AF33" s="151">
        <f t="shared" si="5"/>
        <v>5</v>
      </c>
      <c r="AG33" s="145" t="e">
        <f>IF(AF33=0,0,LOOKUP(AF33,$AB$28:$AB$54,#REF!))</f>
        <v>#REF!</v>
      </c>
      <c r="AH33" s="145" t="e">
        <f>IF(AF33=0,0,LOOKUP(AF33,$AB$28:$AB$54,#REF!))</f>
        <v>#REF!</v>
      </c>
      <c r="AL33" s="145">
        <v>25</v>
      </c>
      <c r="AM33" s="145">
        <v>39</v>
      </c>
    </row>
    <row r="34" spans="3:39" ht="17.25" customHeight="1" thickBot="1" x14ac:dyDescent="0.25">
      <c r="C34" s="28" t="s">
        <v>19</v>
      </c>
      <c r="D34" s="28"/>
      <c r="E34" s="7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73"/>
      <c r="S34" s="74"/>
      <c r="T34" s="65"/>
      <c r="V34" s="25"/>
      <c r="W34" s="62"/>
      <c r="AB34" s="114">
        <v>7</v>
      </c>
      <c r="AC34" s="151">
        <f t="shared" si="4"/>
        <v>6</v>
      </c>
      <c r="AD34" s="151" t="e">
        <f>IF(AC34=0,0,LOOKUP(AC34,$AB$28:$AB$54,#REF!))</f>
        <v>#REF!</v>
      </c>
      <c r="AE34" s="151" t="e">
        <f>IF(AC34=0,0,LOOKUP(AC34,$AB$28:$AB$54,#REF!))</f>
        <v>#REF!</v>
      </c>
      <c r="AF34" s="151">
        <f t="shared" si="5"/>
        <v>6</v>
      </c>
      <c r="AG34" s="145" t="e">
        <f>IF(AF34=0,0,LOOKUP(AF34,$AB$28:$AB$54,#REF!))</f>
        <v>#REF!</v>
      </c>
      <c r="AH34" s="145" t="e">
        <f>IF(AF34=0,0,LOOKUP(AF34,$AB$28:$AB$54,#REF!))</f>
        <v>#REF!</v>
      </c>
      <c r="AL34" s="145">
        <v>26</v>
      </c>
      <c r="AM34" s="145">
        <v>40</v>
      </c>
    </row>
    <row r="35" spans="3:39" ht="16.5" thickTop="1" x14ac:dyDescent="0.2">
      <c r="C35" s="38"/>
      <c r="D35" s="58" t="s">
        <v>20</v>
      </c>
      <c r="E35" s="25"/>
      <c r="F35" s="75" t="str">
        <f t="shared" ref="F35:Q35" si="8">F7</f>
        <v>jan</v>
      </c>
      <c r="G35" s="75" t="str">
        <f t="shared" si="8"/>
        <v>feb</v>
      </c>
      <c r="H35" s="75" t="str">
        <f t="shared" si="8"/>
        <v>mar</v>
      </c>
      <c r="I35" s="75" t="str">
        <f t="shared" si="8"/>
        <v>apr</v>
      </c>
      <c r="J35" s="75" t="str">
        <f t="shared" si="8"/>
        <v>mai</v>
      </c>
      <c r="K35" s="75" t="str">
        <f t="shared" si="8"/>
        <v>jūn</v>
      </c>
      <c r="L35" s="75" t="str">
        <f t="shared" si="8"/>
        <v>jūl</v>
      </c>
      <c r="M35" s="75" t="str">
        <f t="shared" si="8"/>
        <v>aug</v>
      </c>
      <c r="N35" s="75" t="str">
        <f t="shared" si="8"/>
        <v>sep</v>
      </c>
      <c r="O35" s="75" t="str">
        <f t="shared" si="8"/>
        <v>okt</v>
      </c>
      <c r="P35" s="75" t="str">
        <f t="shared" si="8"/>
        <v>nov</v>
      </c>
      <c r="Q35" s="75" t="str">
        <f t="shared" si="8"/>
        <v>dec</v>
      </c>
      <c r="R35" s="45"/>
      <c r="S35" s="76" t="s">
        <v>6</v>
      </c>
      <c r="T35" s="65"/>
      <c r="V35" s="25"/>
      <c r="W35" s="62"/>
      <c r="AB35" s="114"/>
      <c r="AC35" s="151"/>
      <c r="AD35" s="151"/>
      <c r="AE35" s="151"/>
      <c r="AF35" s="151"/>
    </row>
    <row r="36" spans="3:39" ht="11.25" customHeight="1" x14ac:dyDescent="0.2">
      <c r="D36" s="77" t="s">
        <v>70</v>
      </c>
      <c r="E36" s="54">
        <v>0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  <c r="R36" s="50"/>
      <c r="S36" s="40">
        <f t="shared" ref="S36:S50" si="9">SUM(F36:Q36)</f>
        <v>0</v>
      </c>
      <c r="T36" s="65"/>
      <c r="V36" s="51"/>
      <c r="W36" s="52"/>
      <c r="AB36" s="114">
        <v>8</v>
      </c>
      <c r="AC36" s="151">
        <f>IF($AE$25&gt;=AB36,0,AC34+1)</f>
        <v>7</v>
      </c>
      <c r="AD36" s="151" t="e">
        <f>IF(AC36=0,0,LOOKUP(AC36,$AB$28:$AB$54,#REF!))</f>
        <v>#REF!</v>
      </c>
      <c r="AE36" s="151" t="e">
        <f>IF(AC36=0,0,LOOKUP(AC36,$AB$28:$AB$54,#REF!))</f>
        <v>#REF!</v>
      </c>
      <c r="AF36" s="151">
        <f>IF($AH$25&gt;=AB36,0,AF34+1)</f>
        <v>7</v>
      </c>
      <c r="AG36" s="145" t="e">
        <f>IF(AF36=0,0,LOOKUP(AF36,$AB$28:$AB$54,#REF!))</f>
        <v>#REF!</v>
      </c>
      <c r="AH36" s="145" t="e">
        <f>IF(AF36=0,0,LOOKUP(AF36,$AB$28:$AB$54,#REF!))</f>
        <v>#REF!</v>
      </c>
      <c r="AL36" s="145">
        <v>27</v>
      </c>
      <c r="AM36" s="145">
        <v>42</v>
      </c>
    </row>
    <row r="37" spans="3:39" ht="14.25" x14ac:dyDescent="0.2">
      <c r="D37" s="80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50"/>
      <c r="S37" s="40"/>
      <c r="T37" s="65"/>
      <c r="V37" s="51"/>
      <c r="W37" s="51"/>
      <c r="AB37" s="114"/>
      <c r="AC37" s="151"/>
      <c r="AD37" s="151"/>
      <c r="AE37" s="151"/>
      <c r="AF37" s="151"/>
    </row>
    <row r="38" spans="3:39" ht="11.25" customHeight="1" x14ac:dyDescent="0.2">
      <c r="D38" s="83" t="s">
        <v>64</v>
      </c>
      <c r="E38" s="54">
        <v>0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0"/>
      <c r="S38" s="40">
        <f t="shared" si="9"/>
        <v>0</v>
      </c>
      <c r="T38" s="65"/>
      <c r="V38" s="51"/>
      <c r="W38" s="52"/>
      <c r="AB38" s="114">
        <v>9</v>
      </c>
      <c r="AC38" s="151">
        <f>IF($AE$25&gt;=AB38,0,AC36+1)</f>
        <v>8</v>
      </c>
      <c r="AD38" s="151" t="e">
        <f>IF(AC38=0,0,LOOKUP(AC38,$AB$28:$AB$54,#REF!))</f>
        <v>#REF!</v>
      </c>
      <c r="AE38" s="151" t="e">
        <f>IF(AC38=0,0,LOOKUP(AC38,$AB$28:$AB$54,#REF!))</f>
        <v>#REF!</v>
      </c>
      <c r="AF38" s="151">
        <f>IF($AH$25&gt;=AB38,0,AF36+1)</f>
        <v>8</v>
      </c>
      <c r="AG38" s="145" t="e">
        <f>IF(AF38=0,0,LOOKUP(AF38,$AB$28:$AB$54,#REF!))</f>
        <v>#REF!</v>
      </c>
      <c r="AH38" s="145" t="e">
        <f>IF(AF38=0,0,LOOKUP(AF38,$AB$28:$AB$54,#REF!))</f>
        <v>#REF!</v>
      </c>
      <c r="AL38" s="145">
        <v>28</v>
      </c>
      <c r="AM38" s="145">
        <v>43</v>
      </c>
    </row>
    <row r="39" spans="3:39" ht="11.25" customHeight="1" x14ac:dyDescent="0.2">
      <c r="D39" s="83" t="s">
        <v>63</v>
      </c>
      <c r="E39" s="54"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0"/>
      <c r="S39" s="40">
        <f t="shared" si="9"/>
        <v>0</v>
      </c>
      <c r="T39" s="65"/>
      <c r="V39" s="51"/>
      <c r="W39" s="52"/>
      <c r="AB39" s="114">
        <v>10</v>
      </c>
      <c r="AC39" s="151">
        <f t="shared" si="4"/>
        <v>9</v>
      </c>
      <c r="AD39" s="151" t="e">
        <f>IF(AC39=0,0,LOOKUP(AC39,$AB$28:$AB$54,#REF!))</f>
        <v>#REF!</v>
      </c>
      <c r="AE39" s="151" t="e">
        <f>IF(AC39=0,0,LOOKUP(AC39,$AB$28:$AB$54,#REF!))</f>
        <v>#REF!</v>
      </c>
      <c r="AF39" s="151">
        <f t="shared" si="5"/>
        <v>9</v>
      </c>
      <c r="AG39" s="145" t="e">
        <f>IF(AF39=0,0,LOOKUP(AF39,$AB$28:$AB$54,#REF!))</f>
        <v>#REF!</v>
      </c>
      <c r="AH39" s="145" t="e">
        <f>IF(AF39=0,0,LOOKUP(AF39,$AB$28:$AB$54,#REF!))</f>
        <v>#REF!</v>
      </c>
      <c r="AL39" s="145">
        <v>29</v>
      </c>
      <c r="AM39" s="145">
        <v>44</v>
      </c>
    </row>
    <row r="40" spans="3:39" ht="11.25" customHeight="1" x14ac:dyDescent="0.2">
      <c r="D40" s="83" t="s">
        <v>65</v>
      </c>
      <c r="E40" s="54"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6"/>
      <c r="R40" s="50"/>
      <c r="S40" s="40">
        <f t="shared" si="9"/>
        <v>0</v>
      </c>
      <c r="T40" s="65"/>
      <c r="V40" s="51"/>
      <c r="W40" s="52"/>
      <c r="AB40" s="114">
        <v>11</v>
      </c>
      <c r="AC40" s="151">
        <f>IF($AE$25&gt;=AB40,0,AC39+1)</f>
        <v>10</v>
      </c>
      <c r="AD40" s="151" t="e">
        <f>IF(AC40=0,0,LOOKUP(AC40,$AB$28:$AB$54,#REF!))</f>
        <v>#REF!</v>
      </c>
      <c r="AE40" s="151" t="e">
        <f>IF(AC40=0,0,LOOKUP(AC40,$AB$28:$AB$54,#REF!))</f>
        <v>#REF!</v>
      </c>
      <c r="AF40" s="151">
        <f>IF($AH$25&gt;=AB40,0,AF39+1)</f>
        <v>10</v>
      </c>
      <c r="AG40" s="145" t="e">
        <f>IF(AF40=0,0,LOOKUP(AF40,$AB$28:$AB$54,#REF!))</f>
        <v>#REF!</v>
      </c>
      <c r="AH40" s="145" t="e">
        <f>IF(AF40=0,0,LOOKUP(AF40,$AB$28:$AB$54,#REF!))</f>
        <v>#REF!</v>
      </c>
      <c r="AL40" s="145">
        <v>30</v>
      </c>
      <c r="AM40" s="145">
        <v>45</v>
      </c>
    </row>
    <row r="41" spans="3:39" ht="11.25" customHeight="1" x14ac:dyDescent="0.2">
      <c r="D41" s="83" t="s">
        <v>21</v>
      </c>
      <c r="E41" s="54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  <c r="R41" s="50"/>
      <c r="S41" s="40">
        <f>SUM(F41:Q41)</f>
        <v>0</v>
      </c>
      <c r="T41" s="65"/>
      <c r="V41" s="51"/>
      <c r="W41" s="52"/>
      <c r="AB41" s="114">
        <v>12</v>
      </c>
      <c r="AC41" s="151">
        <f t="shared" si="4"/>
        <v>11</v>
      </c>
      <c r="AD41" s="151" t="e">
        <f>IF(AC41=0,0,LOOKUP(AC41,$AB$28:$AB$54,#REF!))</f>
        <v>#REF!</v>
      </c>
      <c r="AE41" s="151" t="e">
        <f>IF(AC41=0,0,LOOKUP(AC41,$AB$28:$AB$54,#REF!))</f>
        <v>#REF!</v>
      </c>
      <c r="AF41" s="151">
        <f t="shared" si="5"/>
        <v>11</v>
      </c>
      <c r="AG41" s="145" t="e">
        <f>IF(AF41=0,0,LOOKUP(AF41,$AB$28:$AB$54,#REF!))</f>
        <v>#REF!</v>
      </c>
      <c r="AH41" s="145" t="e">
        <f>IF(AF41=0,0,LOOKUP(AF41,$AB$28:$AB$54,#REF!))</f>
        <v>#REF!</v>
      </c>
      <c r="AL41" s="145">
        <v>31</v>
      </c>
      <c r="AM41" s="145">
        <v>46</v>
      </c>
    </row>
    <row r="42" spans="3:39" ht="11.25" customHeight="1" x14ac:dyDescent="0.2">
      <c r="D42" s="83" t="s">
        <v>22</v>
      </c>
      <c r="E42" s="54"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6"/>
      <c r="R42" s="50"/>
      <c r="S42" s="40">
        <f t="shared" si="9"/>
        <v>0</v>
      </c>
      <c r="T42" s="65"/>
      <c r="V42" s="51"/>
      <c r="W42" s="52"/>
      <c r="AB42" s="114">
        <v>13</v>
      </c>
      <c r="AC42" s="151">
        <f t="shared" si="4"/>
        <v>12</v>
      </c>
      <c r="AD42" s="151" t="e">
        <f>IF(AC42=0,0,LOOKUP(AC42,$AB$28:$AB$54,#REF!))</f>
        <v>#REF!</v>
      </c>
      <c r="AE42" s="151" t="e">
        <f>IF(AC42=0,0,LOOKUP(AC42,$AB$28:$AB$54,#REF!))</f>
        <v>#REF!</v>
      </c>
      <c r="AF42" s="151">
        <f t="shared" si="5"/>
        <v>12</v>
      </c>
      <c r="AG42" s="145" t="e">
        <f>IF(AF42=0,0,LOOKUP(AF42,$AB$28:$AB$54,#REF!))</f>
        <v>#REF!</v>
      </c>
      <c r="AH42" s="145" t="e">
        <f>IF(AF42=0,0,LOOKUP(AF42,$AB$28:$AB$54,#REF!))</f>
        <v>#REF!</v>
      </c>
      <c r="AL42" s="145">
        <v>32</v>
      </c>
      <c r="AM42" s="145">
        <v>47</v>
      </c>
    </row>
    <row r="43" spans="3:39" ht="11.25" customHeight="1" x14ac:dyDescent="0.2">
      <c r="D43" s="83" t="s">
        <v>60</v>
      </c>
      <c r="E43" s="54"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0"/>
      <c r="S43" s="40">
        <f>SUM(F43:Q43)</f>
        <v>0</v>
      </c>
      <c r="T43" s="65"/>
      <c r="V43" s="51"/>
      <c r="W43" s="52"/>
      <c r="AB43" s="114">
        <v>14</v>
      </c>
      <c r="AC43" s="151">
        <f t="shared" si="4"/>
        <v>13</v>
      </c>
      <c r="AD43" s="151" t="e">
        <f>IF(AC43=0,0,LOOKUP(AC43,$AB$28:$AB$54,#REF!))</f>
        <v>#REF!</v>
      </c>
      <c r="AE43" s="151" t="e">
        <f>IF(AC43=0,0,LOOKUP(AC43,$AB$28:$AB$54,#REF!))</f>
        <v>#REF!</v>
      </c>
      <c r="AF43" s="151">
        <f t="shared" si="5"/>
        <v>13</v>
      </c>
      <c r="AG43" s="145" t="e">
        <f>IF(AF43=0,0,LOOKUP(AF43,$AB$28:$AB$54,#REF!))</f>
        <v>#REF!</v>
      </c>
      <c r="AH43" s="145" t="e">
        <f>IF(AF43=0,0,LOOKUP(AF43,$AB$28:$AB$54,#REF!))</f>
        <v>#REF!</v>
      </c>
      <c r="AL43" s="145">
        <v>33</v>
      </c>
      <c r="AM43" s="145">
        <v>48</v>
      </c>
    </row>
    <row r="44" spans="3:39" ht="11.25" customHeight="1" x14ac:dyDescent="0.2">
      <c r="D44" s="83" t="s">
        <v>75</v>
      </c>
      <c r="E44" s="54"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50"/>
      <c r="S44" s="40">
        <f t="shared" si="9"/>
        <v>0</v>
      </c>
      <c r="T44" s="65"/>
      <c r="V44" s="51"/>
      <c r="W44" s="52"/>
      <c r="AB44" s="114">
        <v>15</v>
      </c>
      <c r="AC44" s="151">
        <f t="shared" si="4"/>
        <v>14</v>
      </c>
      <c r="AD44" s="151" t="e">
        <f>IF(AC44=0,0,LOOKUP(AC44,$AB$28:$AB$54,#REF!))</f>
        <v>#REF!</v>
      </c>
      <c r="AE44" s="151" t="e">
        <f>IF(AC44=0,0,LOOKUP(AC44,$AB$28:$AB$54,#REF!))</f>
        <v>#REF!</v>
      </c>
      <c r="AF44" s="151">
        <f t="shared" si="5"/>
        <v>14</v>
      </c>
      <c r="AG44" s="145" t="e">
        <f>IF(AF44=0,0,LOOKUP(AF44,$AB$28:$AB$54,#REF!))</f>
        <v>#REF!</v>
      </c>
      <c r="AH44" s="145" t="e">
        <f>IF(AF44=0,0,LOOKUP(AF44,$AB$28:$AB$54,#REF!))</f>
        <v>#REF!</v>
      </c>
      <c r="AL44" s="145">
        <v>34</v>
      </c>
      <c r="AM44" s="145">
        <v>49</v>
      </c>
    </row>
    <row r="45" spans="3:39" ht="11.25" customHeight="1" x14ac:dyDescent="0.2">
      <c r="D45" s="83"/>
      <c r="E45" s="54"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  <c r="R45" s="50"/>
      <c r="S45" s="40">
        <f t="shared" si="9"/>
        <v>0</v>
      </c>
      <c r="T45" s="65"/>
      <c r="V45" s="51"/>
      <c r="W45" s="52"/>
      <c r="AB45" s="114">
        <v>16</v>
      </c>
      <c r="AC45" s="151">
        <f t="shared" si="4"/>
        <v>15</v>
      </c>
      <c r="AD45" s="151" t="e">
        <f>IF(AC45=0,0,LOOKUP(AC45,$AB$28:$AB$54,#REF!))</f>
        <v>#REF!</v>
      </c>
      <c r="AE45" s="151" t="e">
        <f>IF(AC45=0,0,LOOKUP(AC45,$AB$28:$AB$54,#REF!))</f>
        <v>#REF!</v>
      </c>
      <c r="AF45" s="151">
        <f t="shared" si="5"/>
        <v>15</v>
      </c>
      <c r="AG45" s="145" t="e">
        <f>IF(AF45=0,0,LOOKUP(AF45,$AB$28:$AB$54,#REF!))</f>
        <v>#REF!</v>
      </c>
      <c r="AH45" s="145" t="e">
        <f>IF(AF45=0,0,LOOKUP(AF45,$AB$28:$AB$54,#REF!))</f>
        <v>#REF!</v>
      </c>
      <c r="AL45" s="145">
        <v>35</v>
      </c>
      <c r="AM45" s="145">
        <v>50</v>
      </c>
    </row>
    <row r="46" spans="3:39" ht="11.25" customHeight="1" x14ac:dyDescent="0.2">
      <c r="D46" s="83"/>
      <c r="E46" s="54"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  <c r="R46" s="50"/>
      <c r="S46" s="40">
        <f t="shared" si="9"/>
        <v>0</v>
      </c>
      <c r="T46" s="65"/>
      <c r="V46" s="51"/>
      <c r="W46" s="52"/>
      <c r="AB46" s="114">
        <v>17</v>
      </c>
      <c r="AC46" s="151">
        <f t="shared" si="4"/>
        <v>16</v>
      </c>
      <c r="AD46" s="151" t="e">
        <f>IF(AC46=0,0,LOOKUP(AC46,$AB$28:$AB$54,#REF!))</f>
        <v>#REF!</v>
      </c>
      <c r="AE46" s="151" t="e">
        <f>IF(AC46=0,0,LOOKUP(AC46,$AB$28:$AB$54,#REF!))</f>
        <v>#REF!</v>
      </c>
      <c r="AF46" s="151">
        <f t="shared" si="5"/>
        <v>16</v>
      </c>
      <c r="AG46" s="145" t="e">
        <f>IF(AF46=0,0,LOOKUP(AF46,$AB$28:$AB$54,#REF!))</f>
        <v>#REF!</v>
      </c>
      <c r="AH46" s="145" t="e">
        <f>IF(AF46=0,0,LOOKUP(AF46,$AB$28:$AB$54,#REF!))</f>
        <v>#REF!</v>
      </c>
      <c r="AL46" s="145">
        <v>36</v>
      </c>
      <c r="AM46" s="145">
        <v>51</v>
      </c>
    </row>
    <row r="47" spans="3:39" ht="11.25" customHeight="1" x14ac:dyDescent="0.2">
      <c r="D47" s="83"/>
      <c r="E47" s="54"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50"/>
      <c r="S47" s="40">
        <f t="shared" si="9"/>
        <v>0</v>
      </c>
      <c r="T47" s="65"/>
      <c r="V47" s="51"/>
      <c r="W47" s="52"/>
      <c r="AB47" s="114">
        <v>18</v>
      </c>
      <c r="AC47" s="151">
        <f t="shared" si="4"/>
        <v>17</v>
      </c>
      <c r="AD47" s="151" t="e">
        <f>IF(AC47=0,0,LOOKUP(AC47,$AB$28:$AB$54,#REF!))</f>
        <v>#REF!</v>
      </c>
      <c r="AE47" s="151" t="e">
        <f>IF(AC47=0,0,LOOKUP(AC47,$AB$28:$AB$54,#REF!))</f>
        <v>#REF!</v>
      </c>
      <c r="AF47" s="151">
        <f t="shared" si="5"/>
        <v>17</v>
      </c>
      <c r="AG47" s="145" t="e">
        <f>IF(AF47=0,0,LOOKUP(AF47,$AB$28:$AB$54,#REF!))</f>
        <v>#REF!</v>
      </c>
      <c r="AH47" s="145" t="e">
        <f>IF(AF47=0,0,LOOKUP(AF47,$AB$28:$AB$54,#REF!))</f>
        <v>#REF!</v>
      </c>
      <c r="AL47" s="145">
        <v>37</v>
      </c>
      <c r="AM47" s="145">
        <v>52</v>
      </c>
    </row>
    <row r="48" spans="3:39" ht="11.25" customHeight="1" x14ac:dyDescent="0.2">
      <c r="D48" s="83"/>
      <c r="E48" s="54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6"/>
      <c r="R48" s="50"/>
      <c r="S48" s="40">
        <f t="shared" si="9"/>
        <v>0</v>
      </c>
      <c r="T48" s="65"/>
      <c r="V48" s="51"/>
      <c r="W48" s="52"/>
      <c r="AB48" s="114">
        <v>19</v>
      </c>
      <c r="AC48" s="151">
        <f t="shared" si="4"/>
        <v>18</v>
      </c>
      <c r="AD48" s="151" t="e">
        <f>IF(AC48=0,0,LOOKUP(AC48,$AB$28:$AB$54,#REF!))</f>
        <v>#REF!</v>
      </c>
      <c r="AE48" s="151" t="e">
        <f>IF(AC48=0,0,LOOKUP(AC48,$AB$28:$AB$54,#REF!))</f>
        <v>#REF!</v>
      </c>
      <c r="AF48" s="151">
        <f t="shared" si="5"/>
        <v>18</v>
      </c>
      <c r="AG48" s="145" t="e">
        <f>IF(AF48=0,0,LOOKUP(AF48,$AB$28:$AB$54,#REF!))</f>
        <v>#REF!</v>
      </c>
      <c r="AH48" s="145" t="e">
        <f>IF(AF48=0,0,LOOKUP(AF48,$AB$28:$AB$54,#REF!))</f>
        <v>#REF!</v>
      </c>
      <c r="AL48" s="145">
        <v>38</v>
      </c>
      <c r="AM48" s="145">
        <v>53</v>
      </c>
    </row>
    <row r="49" spans="4:39" ht="11.25" customHeight="1" x14ac:dyDescent="0.2">
      <c r="D49" s="83"/>
      <c r="E49" s="54">
        <v>0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50"/>
      <c r="S49" s="40">
        <f t="shared" si="9"/>
        <v>0</v>
      </c>
      <c r="T49" s="65"/>
      <c r="V49" s="51"/>
      <c r="W49" s="52"/>
      <c r="AB49" s="114">
        <v>20</v>
      </c>
      <c r="AC49" s="151">
        <f t="shared" si="4"/>
        <v>19</v>
      </c>
      <c r="AD49" s="151" t="e">
        <f>IF(AC49=0,0,LOOKUP(AC49,$AB$28:$AB$54,#REF!))</f>
        <v>#REF!</v>
      </c>
      <c r="AE49" s="151" t="e">
        <f>IF(AC49=0,0,LOOKUP(AC49,$AB$28:$AB$54,#REF!))</f>
        <v>#REF!</v>
      </c>
      <c r="AF49" s="151">
        <f t="shared" si="5"/>
        <v>19</v>
      </c>
      <c r="AG49" s="145" t="e">
        <f>IF(AF49=0,0,LOOKUP(AF49,$AB$28:$AB$54,#REF!))</f>
        <v>#REF!</v>
      </c>
      <c r="AH49" s="145" t="e">
        <f>IF(AF49=0,0,LOOKUP(AF49,$AB$28:$AB$54,#REF!))</f>
        <v>#REF!</v>
      </c>
      <c r="AL49" s="145">
        <v>39</v>
      </c>
      <c r="AM49" s="145">
        <v>54</v>
      </c>
    </row>
    <row r="50" spans="4:39" ht="11.25" customHeight="1" x14ac:dyDescent="0.2">
      <c r="D50" s="86"/>
      <c r="E50" s="54">
        <v>0</v>
      </c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8"/>
      <c r="R50" s="50"/>
      <c r="S50" s="40">
        <f t="shared" si="9"/>
        <v>0</v>
      </c>
      <c r="T50" s="65"/>
      <c r="V50" s="51"/>
      <c r="W50" s="52"/>
      <c r="AB50" s="114">
        <v>21</v>
      </c>
      <c r="AC50" s="151">
        <f t="shared" si="4"/>
        <v>20</v>
      </c>
      <c r="AD50" s="151" t="e">
        <f>IF(AC50=0,0,LOOKUP(AC50,$AB$28:$AB$54,#REF!))</f>
        <v>#REF!</v>
      </c>
      <c r="AE50" s="151" t="e">
        <f>IF(AC50=0,0,LOOKUP(AC50,$AB$28:$AB$54,#REF!))</f>
        <v>#REF!</v>
      </c>
      <c r="AF50" s="151">
        <f t="shared" si="5"/>
        <v>20</v>
      </c>
      <c r="AG50" s="145" t="e">
        <f>IF(AF50=0,0,LOOKUP(AF50,$AB$28:$AB$54,#REF!))</f>
        <v>#REF!</v>
      </c>
      <c r="AH50" s="145" t="e">
        <f>IF(AF50=0,0,LOOKUP(AF50,$AB$28:$AB$54,#REF!))</f>
        <v>#REF!</v>
      </c>
      <c r="AL50" s="145">
        <v>40</v>
      </c>
      <c r="AM50" s="145">
        <v>62</v>
      </c>
    </row>
    <row r="51" spans="4:39" ht="11.25" customHeight="1" x14ac:dyDescent="0.2">
      <c r="D51" s="62"/>
      <c r="E51" s="24" t="s">
        <v>6</v>
      </c>
      <c r="F51" s="40">
        <f>SUM(F38:F50)</f>
        <v>0</v>
      </c>
      <c r="G51" s="40">
        <f t="shared" ref="G51:Q51" si="10">SUM(G38:G50)</f>
        <v>0</v>
      </c>
      <c r="H51" s="40">
        <f t="shared" si="10"/>
        <v>0</v>
      </c>
      <c r="I51" s="40">
        <f t="shared" si="10"/>
        <v>0</v>
      </c>
      <c r="J51" s="40">
        <f t="shared" si="10"/>
        <v>0</v>
      </c>
      <c r="K51" s="40">
        <f t="shared" si="10"/>
        <v>0</v>
      </c>
      <c r="L51" s="40">
        <f t="shared" si="10"/>
        <v>0</v>
      </c>
      <c r="M51" s="40">
        <f t="shared" si="10"/>
        <v>0</v>
      </c>
      <c r="N51" s="40">
        <f>SUM(N38:N50)</f>
        <v>0</v>
      </c>
      <c r="O51" s="40">
        <f t="shared" si="10"/>
        <v>0</v>
      </c>
      <c r="P51" s="40">
        <f t="shared" si="10"/>
        <v>0</v>
      </c>
      <c r="Q51" s="40">
        <f t="shared" si="10"/>
        <v>0</v>
      </c>
      <c r="R51" s="40"/>
      <c r="S51" s="40">
        <f>SUM(S38:S50)</f>
        <v>0</v>
      </c>
      <c r="T51" s="65"/>
      <c r="V51" s="25"/>
      <c r="W51" s="62"/>
      <c r="AB51" s="114">
        <v>22</v>
      </c>
      <c r="AC51" s="151">
        <f t="shared" si="4"/>
        <v>21</v>
      </c>
      <c r="AD51" s="151" t="e">
        <f>IF(AC51=0,0,LOOKUP(AC51,$AB$28:$AB$54,#REF!))</f>
        <v>#REF!</v>
      </c>
      <c r="AE51" s="151" t="e">
        <f>IF(AC51=0,0,LOOKUP(AC51,$AB$28:$AB$54,#REF!))</f>
        <v>#REF!</v>
      </c>
      <c r="AF51" s="151">
        <f t="shared" si="5"/>
        <v>21</v>
      </c>
      <c r="AG51" s="145" t="e">
        <f>IF(AF51=0,0,LOOKUP(AF51,$AB$28:$AB$54,#REF!))</f>
        <v>#REF!</v>
      </c>
      <c r="AH51" s="145" t="e">
        <f>IF(AF51=0,0,LOOKUP(AF51,$AB$28:$AB$54,#REF!))</f>
        <v>#REF!</v>
      </c>
      <c r="AL51" s="145">
        <v>41</v>
      </c>
      <c r="AM51" s="145">
        <v>63</v>
      </c>
    </row>
    <row r="52" spans="4:39" ht="11.25" customHeight="1" x14ac:dyDescent="0.2">
      <c r="D52" s="25" t="s">
        <v>23</v>
      </c>
      <c r="E52" s="2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65"/>
      <c r="V52" s="25"/>
      <c r="W52" s="62"/>
      <c r="AB52" s="114"/>
      <c r="AC52" s="151"/>
      <c r="AD52" s="151"/>
      <c r="AE52" s="151"/>
      <c r="AF52" s="151"/>
    </row>
    <row r="53" spans="4:39" ht="11.25" customHeight="1" x14ac:dyDescent="0.2">
      <c r="D53" s="89" t="s">
        <v>24</v>
      </c>
      <c r="E53" s="54">
        <v>0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6"/>
      <c r="R53" s="50"/>
      <c r="S53" s="40">
        <f t="shared" si="1"/>
        <v>0</v>
      </c>
      <c r="T53" s="65"/>
      <c r="V53" s="51"/>
      <c r="W53" s="52"/>
      <c r="AB53" s="114">
        <v>23</v>
      </c>
      <c r="AC53" s="151">
        <f>IF($AE$25&gt;=AB53,0,AC51+1)</f>
        <v>22</v>
      </c>
      <c r="AD53" s="151" t="e">
        <f>IF(AC53=0,0,LOOKUP(AC53,$AB$28:$AB$54,#REF!))</f>
        <v>#REF!</v>
      </c>
      <c r="AE53" s="151" t="e">
        <f>IF(AC53=0,0,LOOKUP(AC53,$AB$28:$AB$54,#REF!))</f>
        <v>#REF!</v>
      </c>
      <c r="AF53" s="151">
        <f>IF($AH$25&gt;=AB53,0,AF51+1)</f>
        <v>22</v>
      </c>
      <c r="AG53" s="145" t="e">
        <f>IF(AF53=0,0,LOOKUP(AF53,$AB$28:$AB$54,#REF!))</f>
        <v>#REF!</v>
      </c>
      <c r="AH53" s="145" t="e">
        <f>IF(AF53=0,0,LOOKUP(AF53,$AB$28:$AB$54,#REF!))</f>
        <v>#REF!</v>
      </c>
      <c r="AL53" s="145">
        <v>42</v>
      </c>
      <c r="AM53" s="145">
        <v>64</v>
      </c>
    </row>
    <row r="54" spans="4:39" ht="21.75" customHeight="1" x14ac:dyDescent="0.2">
      <c r="D54" s="153" t="s">
        <v>72</v>
      </c>
      <c r="E54" s="54"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6"/>
      <c r="R54" s="50"/>
      <c r="S54" s="40">
        <f t="shared" si="1"/>
        <v>0</v>
      </c>
      <c r="T54" s="65"/>
      <c r="V54" s="51"/>
      <c r="W54" s="52"/>
      <c r="AB54" s="114">
        <v>24</v>
      </c>
      <c r="AC54" s="151">
        <f t="shared" si="4"/>
        <v>23</v>
      </c>
      <c r="AD54" s="151" t="e">
        <f>IF(AC54=0,0,LOOKUP(AC54,$AB$28:$AB$54,#REF!))</f>
        <v>#REF!</v>
      </c>
      <c r="AE54" s="151" t="e">
        <f>IF(AC54=0,0,LOOKUP(AC54,$AB$28:$AB$54,#REF!))</f>
        <v>#REF!</v>
      </c>
      <c r="AF54" s="151">
        <f t="shared" si="5"/>
        <v>23</v>
      </c>
      <c r="AG54" s="145" t="e">
        <f>IF(AF54=0,0,LOOKUP(AF54,$AB$28:$AB$54,#REF!))</f>
        <v>#REF!</v>
      </c>
      <c r="AH54" s="145" t="e">
        <f>IF(AF54=0,0,LOOKUP(AF54,$AB$28:$AB$54,#REF!))</f>
        <v>#REF!</v>
      </c>
      <c r="AL54" s="145">
        <v>43</v>
      </c>
      <c r="AM54" s="145">
        <v>65</v>
      </c>
    </row>
    <row r="55" spans="4:39" ht="11.25" customHeight="1" x14ac:dyDescent="0.2">
      <c r="D55" s="90" t="s">
        <v>25</v>
      </c>
      <c r="E55" s="54"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6"/>
      <c r="R55" s="50"/>
      <c r="S55" s="40">
        <f t="shared" si="1"/>
        <v>0</v>
      </c>
      <c r="T55" s="65"/>
      <c r="V55" s="51"/>
      <c r="W55" s="52"/>
      <c r="AB55" s="114"/>
      <c r="AC55" s="114"/>
      <c r="AD55" s="114"/>
      <c r="AE55" s="114"/>
      <c r="AL55" s="145">
        <v>44</v>
      </c>
      <c r="AM55" s="145">
        <v>66</v>
      </c>
    </row>
    <row r="56" spans="4:39" ht="11.25" customHeight="1" x14ac:dyDescent="0.2">
      <c r="D56" s="89" t="s">
        <v>77</v>
      </c>
      <c r="E56" s="54"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6"/>
      <c r="R56" s="50"/>
      <c r="S56" s="40">
        <f t="shared" si="1"/>
        <v>0</v>
      </c>
      <c r="T56" s="65"/>
      <c r="V56" s="51"/>
      <c r="W56" s="52"/>
      <c r="AB56" s="114"/>
      <c r="AC56" s="114"/>
      <c r="AD56" s="114"/>
      <c r="AE56" s="114"/>
      <c r="AM56" s="145">
        <f>LOOKUP(AD3,AL3:AL55,AM3:AM55)</f>
        <v>7</v>
      </c>
    </row>
    <row r="57" spans="4:39" ht="11.25" customHeight="1" x14ac:dyDescent="0.2">
      <c r="D57" s="89" t="s">
        <v>26</v>
      </c>
      <c r="E57" s="54"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  <c r="R57" s="50"/>
      <c r="S57" s="40">
        <f t="shared" si="1"/>
        <v>0</v>
      </c>
      <c r="T57" s="65"/>
      <c r="V57" s="51"/>
      <c r="W57" s="52"/>
      <c r="AB57" s="114"/>
      <c r="AC57" s="35" t="s">
        <v>27</v>
      </c>
      <c r="AD57" s="35"/>
      <c r="AE57" s="35"/>
    </row>
    <row r="58" spans="4:39" ht="11.25" customHeight="1" x14ac:dyDescent="0.2">
      <c r="D58" s="89" t="s">
        <v>29</v>
      </c>
      <c r="E58" s="54"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  <c r="R58" s="50"/>
      <c r="S58" s="40">
        <f t="shared" si="1"/>
        <v>0</v>
      </c>
      <c r="T58" s="65"/>
      <c r="V58" s="51"/>
      <c r="W58" s="52"/>
      <c r="AB58" s="114">
        <v>1</v>
      </c>
      <c r="AC58" s="114" t="s">
        <v>28</v>
      </c>
      <c r="AD58" s="114">
        <f>AB80</f>
        <v>1</v>
      </c>
      <c r="AE58" s="154" t="str">
        <f>AC80</f>
        <v>jan</v>
      </c>
      <c r="AF58" s="114"/>
      <c r="AG58" s="114"/>
    </row>
    <row r="59" spans="4:39" ht="11.25" customHeight="1" x14ac:dyDescent="0.2">
      <c r="D59" s="89" t="s">
        <v>31</v>
      </c>
      <c r="E59" s="54"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  <c r="R59" s="50"/>
      <c r="S59" s="40">
        <f t="shared" si="1"/>
        <v>0</v>
      </c>
      <c r="T59" s="65"/>
      <c r="V59" s="51"/>
      <c r="W59" s="52"/>
      <c r="AB59" s="114">
        <v>2</v>
      </c>
      <c r="AC59" s="114" t="s">
        <v>30</v>
      </c>
      <c r="AD59" s="114">
        <f t="shared" ref="AD59:AD76" si="11">IF(AD58=24,1,AD58+1)</f>
        <v>2</v>
      </c>
      <c r="AE59" s="154" t="str">
        <f t="shared" ref="AE59:AE69" si="12">LOOKUP(AD59,$AB$58:$AB$79,$AC$58:$AC$79)</f>
        <v>feb</v>
      </c>
      <c r="AF59" s="114"/>
      <c r="AG59" s="114"/>
    </row>
    <row r="60" spans="4:39" ht="11.25" customHeight="1" x14ac:dyDescent="0.2">
      <c r="D60" s="89" t="s">
        <v>73</v>
      </c>
      <c r="E60" s="54"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  <c r="R60" s="50"/>
      <c r="S60" s="40">
        <f t="shared" si="1"/>
        <v>0</v>
      </c>
      <c r="T60" s="65"/>
      <c r="V60" s="51"/>
      <c r="W60" s="52"/>
      <c r="AB60" s="114">
        <v>3</v>
      </c>
      <c r="AC60" s="114" t="s">
        <v>32</v>
      </c>
      <c r="AD60" s="114">
        <f t="shared" si="11"/>
        <v>3</v>
      </c>
      <c r="AE60" s="154" t="str">
        <f t="shared" si="12"/>
        <v>mar</v>
      </c>
    </row>
    <row r="61" spans="4:39" ht="11.25" customHeight="1" x14ac:dyDescent="0.2">
      <c r="D61" s="89" t="s">
        <v>74</v>
      </c>
      <c r="E61" s="54"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  <c r="R61" s="50"/>
      <c r="S61" s="40">
        <f t="shared" si="1"/>
        <v>0</v>
      </c>
      <c r="T61" s="65"/>
      <c r="V61" s="51"/>
      <c r="W61" s="52"/>
      <c r="AB61" s="114">
        <v>4</v>
      </c>
      <c r="AC61" s="114" t="s">
        <v>33</v>
      </c>
      <c r="AD61" s="114">
        <f t="shared" si="11"/>
        <v>4</v>
      </c>
      <c r="AE61" s="154" t="str">
        <f t="shared" si="12"/>
        <v>apr</v>
      </c>
    </row>
    <row r="62" spans="4:39" ht="11.25" customHeight="1" x14ac:dyDescent="0.2">
      <c r="D62" s="61" t="s">
        <v>66</v>
      </c>
      <c r="E62" s="54"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6"/>
      <c r="R62" s="50"/>
      <c r="S62" s="40">
        <f t="shared" si="1"/>
        <v>0</v>
      </c>
      <c r="T62" s="65"/>
      <c r="V62" s="51"/>
      <c r="W62" s="52"/>
      <c r="AB62" s="114">
        <v>5</v>
      </c>
      <c r="AC62" s="114" t="s">
        <v>34</v>
      </c>
      <c r="AD62" s="114">
        <f t="shared" si="11"/>
        <v>5</v>
      </c>
      <c r="AE62" s="154" t="str">
        <f t="shared" si="12"/>
        <v>mai</v>
      </c>
    </row>
    <row r="63" spans="4:39" ht="11.25" customHeight="1" x14ac:dyDescent="0.2">
      <c r="D63" s="61" t="s">
        <v>66</v>
      </c>
      <c r="E63" s="54"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6"/>
      <c r="R63" s="50"/>
      <c r="S63" s="40">
        <f t="shared" si="1"/>
        <v>0</v>
      </c>
      <c r="T63" s="65"/>
      <c r="V63" s="51"/>
      <c r="W63" s="52"/>
      <c r="AB63" s="114">
        <v>6</v>
      </c>
      <c r="AC63" s="114" t="s">
        <v>35</v>
      </c>
      <c r="AD63" s="114">
        <f t="shared" si="11"/>
        <v>6</v>
      </c>
      <c r="AE63" s="154" t="str">
        <f t="shared" si="12"/>
        <v>jūn</v>
      </c>
    </row>
    <row r="64" spans="4:39" ht="11.25" customHeight="1" x14ac:dyDescent="0.2">
      <c r="E64" s="54">
        <v>0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  <c r="R64" s="50"/>
      <c r="S64" s="40">
        <f t="shared" si="1"/>
        <v>0</v>
      </c>
      <c r="T64" s="65"/>
      <c r="V64" s="51"/>
      <c r="W64" s="52"/>
      <c r="AB64" s="114">
        <v>7</v>
      </c>
      <c r="AC64" s="114" t="s">
        <v>36</v>
      </c>
      <c r="AD64" s="114">
        <f>IF(AD63=24,1,AD63+1)</f>
        <v>7</v>
      </c>
      <c r="AE64" s="154" t="str">
        <f t="shared" si="12"/>
        <v>jūl</v>
      </c>
    </row>
    <row r="65" spans="4:31" ht="11.25" customHeight="1" x14ac:dyDescent="0.2">
      <c r="D65" s="91"/>
      <c r="E65" s="54">
        <v>0</v>
      </c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  <c r="R65" s="50"/>
      <c r="S65" s="40">
        <f t="shared" si="1"/>
        <v>0</v>
      </c>
      <c r="T65" s="65"/>
      <c r="V65" s="51"/>
      <c r="W65" s="52"/>
      <c r="AB65" s="114">
        <v>8</v>
      </c>
      <c r="AC65" s="114" t="s">
        <v>37</v>
      </c>
      <c r="AD65" s="114">
        <f t="shared" si="11"/>
        <v>8</v>
      </c>
      <c r="AE65" s="154" t="str">
        <f t="shared" si="12"/>
        <v>aug</v>
      </c>
    </row>
    <row r="66" spans="4:31" ht="19.5" customHeight="1" x14ac:dyDescent="0.2">
      <c r="D66" s="92"/>
      <c r="E66" s="93" t="s">
        <v>6</v>
      </c>
      <c r="F66" s="94">
        <f t="shared" ref="F66:Q66" si="13">SUM(F53:F65)</f>
        <v>0</v>
      </c>
      <c r="G66" s="94">
        <f t="shared" si="13"/>
        <v>0</v>
      </c>
      <c r="H66" s="94">
        <f t="shared" si="13"/>
        <v>0</v>
      </c>
      <c r="I66" s="94">
        <f t="shared" si="13"/>
        <v>0</v>
      </c>
      <c r="J66" s="94">
        <f t="shared" si="13"/>
        <v>0</v>
      </c>
      <c r="K66" s="94">
        <f t="shared" si="13"/>
        <v>0</v>
      </c>
      <c r="L66" s="94">
        <f t="shared" si="13"/>
        <v>0</v>
      </c>
      <c r="M66" s="94">
        <f t="shared" si="13"/>
        <v>0</v>
      </c>
      <c r="N66" s="94">
        <f t="shared" si="13"/>
        <v>0</v>
      </c>
      <c r="O66" s="94">
        <f t="shared" si="13"/>
        <v>0</v>
      </c>
      <c r="P66" s="94">
        <f t="shared" si="13"/>
        <v>0</v>
      </c>
      <c r="Q66" s="94">
        <f t="shared" si="13"/>
        <v>0</v>
      </c>
      <c r="R66" s="45"/>
      <c r="S66" s="40">
        <f>SUM(S53:S65)</f>
        <v>0</v>
      </c>
      <c r="T66" s="65"/>
      <c r="V66" s="25"/>
      <c r="W66" s="25"/>
      <c r="AB66" s="114">
        <v>9</v>
      </c>
      <c r="AC66" s="114" t="s">
        <v>38</v>
      </c>
      <c r="AD66" s="114">
        <f t="shared" si="11"/>
        <v>9</v>
      </c>
      <c r="AE66" s="154" t="str">
        <f t="shared" si="12"/>
        <v>sep</v>
      </c>
    </row>
    <row r="67" spans="4:31" ht="11.25" customHeight="1" x14ac:dyDescent="0.2">
      <c r="D67" s="95" t="s">
        <v>39</v>
      </c>
      <c r="E67" s="54">
        <v>0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7"/>
      <c r="R67" s="50"/>
      <c r="S67" s="40">
        <f t="shared" si="1"/>
        <v>0</v>
      </c>
      <c r="T67" s="65"/>
      <c r="V67" s="51"/>
      <c r="W67" s="52"/>
      <c r="AB67" s="114">
        <v>10</v>
      </c>
      <c r="AC67" s="114" t="s">
        <v>40</v>
      </c>
      <c r="AD67" s="114">
        <f>IF(AD66=24,1,AD66+1)</f>
        <v>10</v>
      </c>
      <c r="AE67" s="154" t="str">
        <f t="shared" si="12"/>
        <v>okt</v>
      </c>
    </row>
    <row r="68" spans="4:31" ht="11.25" customHeight="1" x14ac:dyDescent="0.2">
      <c r="D68" s="53" t="s">
        <v>41</v>
      </c>
      <c r="E68" s="54"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6"/>
      <c r="R68" s="50"/>
      <c r="S68" s="40">
        <f t="shared" si="1"/>
        <v>0</v>
      </c>
      <c r="T68" s="65"/>
      <c r="V68" s="51"/>
      <c r="W68" s="52"/>
      <c r="AB68" s="114">
        <v>11</v>
      </c>
      <c r="AC68" s="114" t="s">
        <v>42</v>
      </c>
      <c r="AD68" s="114">
        <f t="shared" si="11"/>
        <v>11</v>
      </c>
      <c r="AE68" s="154" t="str">
        <f t="shared" si="12"/>
        <v>nov</v>
      </c>
    </row>
    <row r="69" spans="4:31" ht="11.25" customHeight="1" x14ac:dyDescent="0.2">
      <c r="D69" s="53" t="s">
        <v>67</v>
      </c>
      <c r="E69" s="54"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6"/>
      <c r="R69" s="50"/>
      <c r="S69" s="40">
        <f t="shared" si="1"/>
        <v>0</v>
      </c>
      <c r="T69" s="65"/>
      <c r="V69" s="51"/>
      <c r="W69" s="52"/>
      <c r="AB69" s="114">
        <v>12</v>
      </c>
      <c r="AC69" s="114" t="s">
        <v>43</v>
      </c>
      <c r="AD69" s="114">
        <f t="shared" si="11"/>
        <v>12</v>
      </c>
      <c r="AE69" s="154" t="str">
        <f t="shared" si="12"/>
        <v>dec</v>
      </c>
    </row>
    <row r="70" spans="4:31" ht="11.25" customHeight="1" x14ac:dyDescent="0.2">
      <c r="D70" s="53" t="s">
        <v>68</v>
      </c>
      <c r="E70" s="54">
        <v>0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6"/>
      <c r="R70" s="50"/>
      <c r="S70" s="40">
        <f t="shared" si="1"/>
        <v>0</v>
      </c>
      <c r="T70" s="65"/>
      <c r="V70" s="51"/>
      <c r="W70" s="52"/>
      <c r="AB70" s="114">
        <v>13</v>
      </c>
      <c r="AC70" s="114" t="s">
        <v>28</v>
      </c>
      <c r="AD70" s="114">
        <f t="shared" si="11"/>
        <v>13</v>
      </c>
      <c r="AE70" s="154" t="str">
        <f t="shared" ref="AE70:AE80" si="14">LOOKUP(AD70,$AB$58:$AB$79,$AC$58:$AC$79)&amp;"-2.gads"</f>
        <v>jan-2.gads</v>
      </c>
    </row>
    <row r="71" spans="4:31" ht="11.25" customHeight="1" x14ac:dyDescent="0.2">
      <c r="D71" s="53" t="s">
        <v>44</v>
      </c>
      <c r="E71" s="54">
        <v>0</v>
      </c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8"/>
      <c r="R71" s="50"/>
      <c r="S71" s="40">
        <f t="shared" si="1"/>
        <v>0</v>
      </c>
      <c r="T71" s="65"/>
      <c r="V71" s="51"/>
      <c r="W71" s="52"/>
      <c r="AB71" s="114">
        <v>14</v>
      </c>
      <c r="AC71" s="114" t="s">
        <v>30</v>
      </c>
      <c r="AD71" s="114">
        <f t="shared" si="11"/>
        <v>14</v>
      </c>
      <c r="AE71" s="154" t="str">
        <f t="shared" si="14"/>
        <v>feb-2.gads</v>
      </c>
    </row>
    <row r="72" spans="4:31" ht="12" customHeight="1" x14ac:dyDescent="0.2">
      <c r="D72" s="4" t="s">
        <v>45</v>
      </c>
      <c r="E72" s="4"/>
      <c r="F72" s="94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94">
        <f t="shared" ref="G72:Q72" si="15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94">
        <f t="shared" si="15"/>
        <v>0</v>
      </c>
      <c r="I72" s="94">
        <f t="shared" si="15"/>
        <v>0</v>
      </c>
      <c r="J72" s="94">
        <f t="shared" si="15"/>
        <v>0</v>
      </c>
      <c r="K72" s="94">
        <f t="shared" si="15"/>
        <v>0</v>
      </c>
      <c r="L72" s="94">
        <f t="shared" si="15"/>
        <v>0</v>
      </c>
      <c r="M72" s="94">
        <f t="shared" si="15"/>
        <v>0</v>
      </c>
      <c r="N72" s="94">
        <f t="shared" si="15"/>
        <v>0</v>
      </c>
      <c r="O72" s="94">
        <f t="shared" si="15"/>
        <v>0</v>
      </c>
      <c r="P72" s="94">
        <f t="shared" si="15"/>
        <v>0</v>
      </c>
      <c r="Q72" s="94">
        <f t="shared" si="15"/>
        <v>0</v>
      </c>
      <c r="R72" s="45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65"/>
      <c r="V72" s="62"/>
      <c r="W72" s="62"/>
      <c r="AB72" s="114">
        <v>15</v>
      </c>
      <c r="AC72" s="114" t="s">
        <v>32</v>
      </c>
      <c r="AD72" s="114">
        <f t="shared" si="11"/>
        <v>15</v>
      </c>
      <c r="AE72" s="154" t="str">
        <f t="shared" si="14"/>
        <v>mar-2.gads</v>
      </c>
    </row>
    <row r="73" spans="4:31" ht="12.75" customHeight="1" x14ac:dyDescent="0.2">
      <c r="D73" s="3" t="s">
        <v>46</v>
      </c>
      <c r="E73" s="2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  <c r="R73" s="50"/>
      <c r="S73" s="40">
        <f>SUM(F73:Q73)</f>
        <v>0</v>
      </c>
      <c r="T73" s="65"/>
      <c r="V73" s="51"/>
      <c r="W73" s="51"/>
      <c r="AB73" s="114">
        <v>16</v>
      </c>
      <c r="AC73" s="114" t="s">
        <v>33</v>
      </c>
      <c r="AD73" s="114">
        <f t="shared" si="11"/>
        <v>16</v>
      </c>
      <c r="AE73" s="154" t="str">
        <f t="shared" si="14"/>
        <v>apr-2.gads</v>
      </c>
    </row>
    <row r="74" spans="4:31" ht="12.75" customHeight="1" x14ac:dyDescent="0.2">
      <c r="D74" s="10" t="s">
        <v>47</v>
      </c>
      <c r="E74" s="9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6"/>
      <c r="R74" s="50"/>
      <c r="S74" s="40">
        <f>SUM(F74:Q74)</f>
        <v>0</v>
      </c>
      <c r="T74" s="65"/>
      <c r="V74" s="51"/>
      <c r="W74" s="51"/>
      <c r="AB74" s="114">
        <v>17</v>
      </c>
      <c r="AC74" s="114" t="s">
        <v>34</v>
      </c>
      <c r="AD74" s="114">
        <f t="shared" si="11"/>
        <v>17</v>
      </c>
      <c r="AE74" s="154" t="str">
        <f t="shared" si="14"/>
        <v>mai-2.gads</v>
      </c>
    </row>
    <row r="75" spans="4:31" ht="12.75" customHeight="1" x14ac:dyDescent="0.2">
      <c r="D75" s="10" t="s">
        <v>48</v>
      </c>
      <c r="E75" s="9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9"/>
      <c r="R75" s="100"/>
      <c r="S75" s="40">
        <f t="shared" si="1"/>
        <v>0</v>
      </c>
      <c r="T75" s="65"/>
      <c r="V75" s="51"/>
      <c r="W75" s="51"/>
      <c r="AB75" s="114">
        <v>20</v>
      </c>
      <c r="AC75" s="114" t="s">
        <v>37</v>
      </c>
      <c r="AD75" s="114" t="e">
        <f>IF(#REF!=24,1,#REF!+1)</f>
        <v>#REF!</v>
      </c>
      <c r="AE75" s="154" t="e">
        <f t="shared" si="14"/>
        <v>#REF!</v>
      </c>
    </row>
    <row r="76" spans="4:31" ht="12.75" customHeight="1" x14ac:dyDescent="0.2">
      <c r="D76" s="10" t="s">
        <v>49</v>
      </c>
      <c r="E76" s="9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100"/>
      <c r="S76" s="40">
        <f t="shared" si="1"/>
        <v>0</v>
      </c>
      <c r="T76" s="65"/>
      <c r="V76" s="51"/>
      <c r="W76" s="51"/>
      <c r="AB76" s="114">
        <v>21</v>
      </c>
      <c r="AC76" s="114" t="s">
        <v>38</v>
      </c>
      <c r="AD76" s="114" t="e">
        <f t="shared" si="11"/>
        <v>#REF!</v>
      </c>
      <c r="AE76" s="154" t="e">
        <f t="shared" si="14"/>
        <v>#REF!</v>
      </c>
    </row>
    <row r="77" spans="4:31" ht="12.75" customHeight="1" x14ac:dyDescent="0.2">
      <c r="D77" s="10" t="s">
        <v>50</v>
      </c>
      <c r="E77" s="9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9"/>
      <c r="R77" s="100"/>
      <c r="S77" s="40">
        <f>SUM(F77:Q77)</f>
        <v>0</v>
      </c>
      <c r="T77" s="65"/>
      <c r="V77" s="51"/>
      <c r="W77" s="51"/>
      <c r="AB77" s="114">
        <v>22</v>
      </c>
      <c r="AC77" s="114" t="s">
        <v>40</v>
      </c>
      <c r="AD77" s="114" t="e">
        <f>IF(AD76=24,1,AD76+1)</f>
        <v>#REF!</v>
      </c>
      <c r="AE77" s="154" t="e">
        <f t="shared" si="14"/>
        <v>#REF!</v>
      </c>
    </row>
    <row r="78" spans="4:31" ht="12.75" customHeight="1" x14ac:dyDescent="0.2">
      <c r="D78" s="10" t="s">
        <v>51</v>
      </c>
      <c r="E78" s="9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6"/>
      <c r="R78" s="50"/>
      <c r="S78" s="40">
        <f t="shared" si="1"/>
        <v>0</v>
      </c>
      <c r="T78" s="65"/>
      <c r="V78" s="51"/>
      <c r="W78" s="51"/>
      <c r="AB78" s="114">
        <v>23</v>
      </c>
      <c r="AC78" s="114" t="s">
        <v>42</v>
      </c>
      <c r="AD78" s="114" t="e">
        <f>IF(AD77=24,1,AD77+1)</f>
        <v>#REF!</v>
      </c>
      <c r="AE78" s="154" t="e">
        <f t="shared" si="14"/>
        <v>#REF!</v>
      </c>
    </row>
    <row r="79" spans="4:31" ht="12.75" customHeight="1" x14ac:dyDescent="0.2">
      <c r="D79" s="14"/>
      <c r="E79" s="13"/>
      <c r="F79" s="55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50"/>
      <c r="S79" s="40">
        <f>SUM(F79:Q79)</f>
        <v>0</v>
      </c>
      <c r="T79" s="65"/>
      <c r="V79" s="51"/>
      <c r="W79" s="51"/>
      <c r="AB79" s="114">
        <v>24</v>
      </c>
      <c r="AC79" s="114" t="s">
        <v>43</v>
      </c>
      <c r="AD79" s="114" t="e">
        <f>IF(AD78=24,1,AD78+1)</f>
        <v>#REF!</v>
      </c>
      <c r="AE79" s="154" t="e">
        <f t="shared" si="14"/>
        <v>#REF!</v>
      </c>
    </row>
    <row r="80" spans="4:31" ht="12.75" customHeight="1" x14ac:dyDescent="0.2">
      <c r="D80" s="12" t="s">
        <v>52</v>
      </c>
      <c r="E80" s="11"/>
      <c r="F80" s="103"/>
      <c r="G80" s="45">
        <f>F32-F72</f>
        <v>0</v>
      </c>
      <c r="H80" s="45">
        <f t="shared" ref="H80:Q80" si="16">G32-G72</f>
        <v>0</v>
      </c>
      <c r="I80" s="45">
        <f t="shared" si="16"/>
        <v>0</v>
      </c>
      <c r="J80" s="45">
        <f t="shared" si="16"/>
        <v>0</v>
      </c>
      <c r="K80" s="45">
        <f t="shared" si="16"/>
        <v>0</v>
      </c>
      <c r="L80" s="45">
        <f t="shared" si="16"/>
        <v>0</v>
      </c>
      <c r="M80" s="45">
        <f t="shared" si="16"/>
        <v>0</v>
      </c>
      <c r="N80" s="45">
        <f t="shared" si="16"/>
        <v>0</v>
      </c>
      <c r="O80" s="45">
        <f t="shared" si="16"/>
        <v>0</v>
      </c>
      <c r="P80" s="45">
        <f>O32-O72</f>
        <v>0</v>
      </c>
      <c r="Q80" s="45">
        <f t="shared" si="16"/>
        <v>0</v>
      </c>
      <c r="R80" s="45"/>
      <c r="S80" s="40">
        <f>SUM(F80:Q80)</f>
        <v>0</v>
      </c>
      <c r="T80" s="65"/>
      <c r="V80" s="62"/>
      <c r="W80" s="62"/>
      <c r="AB80" s="154">
        <v>1</v>
      </c>
      <c r="AC80" s="114" t="str">
        <f>LOOKUP(AB80,$AB$58:$AB$79,$AC$58:$AC$79)</f>
        <v>jan</v>
      </c>
      <c r="AD80" s="114"/>
      <c r="AE80" s="114" t="e">
        <f t="shared" si="14"/>
        <v>#N/A</v>
      </c>
    </row>
    <row r="81" spans="3:31" ht="21.75" customHeight="1" thickBot="1" x14ac:dyDescent="0.25">
      <c r="C81" s="146"/>
      <c r="D81" s="104"/>
      <c r="E81" s="105" t="s">
        <v>53</v>
      </c>
      <c r="F81" s="74">
        <f>SUM(F36,F51,F66,F67:F80)</f>
        <v>0</v>
      </c>
      <c r="G81" s="74">
        <f t="shared" ref="G81:P81" si="17">SUM(G36,G51,G66,G67:G80)</f>
        <v>0</v>
      </c>
      <c r="H81" s="74">
        <f t="shared" si="17"/>
        <v>0</v>
      </c>
      <c r="I81" s="74">
        <f t="shared" si="17"/>
        <v>0</v>
      </c>
      <c r="J81" s="74">
        <f>SUM(J36,J51,J66,J67:J80)</f>
        <v>0</v>
      </c>
      <c r="K81" s="74">
        <f t="shared" si="17"/>
        <v>0</v>
      </c>
      <c r="L81" s="74">
        <f t="shared" si="17"/>
        <v>0</v>
      </c>
      <c r="M81" s="74">
        <f t="shared" si="17"/>
        <v>0</v>
      </c>
      <c r="N81" s="74">
        <f t="shared" si="17"/>
        <v>0</v>
      </c>
      <c r="O81" s="74">
        <f t="shared" si="17"/>
        <v>0</v>
      </c>
      <c r="P81" s="74">
        <f t="shared" si="17"/>
        <v>0</v>
      </c>
      <c r="Q81" s="74">
        <f>SUM(Q36,Q51,Q66,Q67:Q80)</f>
        <v>0</v>
      </c>
      <c r="R81" s="74"/>
      <c r="S81" s="74">
        <f>SUM(S36,S51,S66,S67:S80)</f>
        <v>0</v>
      </c>
      <c r="T81" s="65"/>
      <c r="V81" s="25"/>
      <c r="W81" s="25"/>
    </row>
    <row r="82" spans="3:31" ht="11.25" customHeight="1" thickTop="1" x14ac:dyDescent="0.2">
      <c r="E82" s="24" t="s">
        <v>54</v>
      </c>
      <c r="F82" s="40">
        <f t="shared" ref="F82:P82" si="18">F33-F81</f>
        <v>0</v>
      </c>
      <c r="G82" s="40">
        <f t="shared" si="18"/>
        <v>0</v>
      </c>
      <c r="H82" s="40">
        <f t="shared" si="18"/>
        <v>0</v>
      </c>
      <c r="I82" s="40">
        <f t="shared" si="18"/>
        <v>0</v>
      </c>
      <c r="J82" s="40">
        <f t="shared" si="18"/>
        <v>0</v>
      </c>
      <c r="K82" s="40">
        <f t="shared" si="18"/>
        <v>0</v>
      </c>
      <c r="L82" s="40">
        <f t="shared" si="18"/>
        <v>0</v>
      </c>
      <c r="M82" s="40">
        <f t="shared" si="18"/>
        <v>0</v>
      </c>
      <c r="N82" s="40">
        <f t="shared" si="18"/>
        <v>0</v>
      </c>
      <c r="O82" s="40">
        <f t="shared" si="18"/>
        <v>0</v>
      </c>
      <c r="P82" s="40">
        <f t="shared" si="18"/>
        <v>0</v>
      </c>
      <c r="Q82" s="40">
        <f>Q33-Q81</f>
        <v>0</v>
      </c>
      <c r="R82" s="40"/>
      <c r="S82" s="40">
        <f>S33-S81</f>
        <v>0</v>
      </c>
      <c r="T82" s="65"/>
      <c r="V82" s="25"/>
      <c r="W82" s="25"/>
    </row>
    <row r="83" spans="3:31" ht="7.5" hidden="1" customHeight="1" x14ac:dyDescent="0.2">
      <c r="E83" s="62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0"/>
      <c r="S83" s="40"/>
      <c r="T83" s="65"/>
      <c r="V83" s="62"/>
      <c r="W83" s="62"/>
    </row>
    <row r="84" spans="3:31" ht="12.75" customHeight="1" x14ac:dyDescent="0.2">
      <c r="E84" s="24" t="s">
        <v>55</v>
      </c>
      <c r="F84" s="40">
        <f t="shared" ref="F84:P84" si="19">F8+F33-F81</f>
        <v>0</v>
      </c>
      <c r="G84" s="40">
        <f t="shared" si="19"/>
        <v>0</v>
      </c>
      <c r="H84" s="40">
        <f t="shared" si="19"/>
        <v>0</v>
      </c>
      <c r="I84" s="40">
        <f t="shared" si="19"/>
        <v>0</v>
      </c>
      <c r="J84" s="40">
        <f t="shared" si="19"/>
        <v>0</v>
      </c>
      <c r="K84" s="40">
        <f t="shared" si="19"/>
        <v>0</v>
      </c>
      <c r="L84" s="40">
        <f t="shared" si="19"/>
        <v>0</v>
      </c>
      <c r="M84" s="40">
        <f t="shared" si="19"/>
        <v>0</v>
      </c>
      <c r="N84" s="40">
        <f t="shared" si="19"/>
        <v>0</v>
      </c>
      <c r="O84" s="40">
        <f t="shared" si="19"/>
        <v>0</v>
      </c>
      <c r="P84" s="40">
        <f t="shared" si="19"/>
        <v>0</v>
      </c>
      <c r="Q84" s="40">
        <f>Q8+Q33-Q81</f>
        <v>0</v>
      </c>
      <c r="R84" s="40"/>
      <c r="S84" s="40"/>
      <c r="T84" s="65"/>
      <c r="V84" s="25"/>
      <c r="W84" s="25"/>
      <c r="AB84" s="155"/>
      <c r="AC84" s="114"/>
      <c r="AE84" s="114"/>
    </row>
    <row r="85" spans="3:31" s="107" customFormat="1" ht="3.75" customHeight="1" x14ac:dyDescent="0.2"/>
    <row r="86" spans="3:31" ht="12.75" hidden="1" customHeight="1" x14ac:dyDescent="0.2"/>
    <row r="87" spans="3:31" ht="12.75" hidden="1" customHeight="1" x14ac:dyDescent="0.2"/>
    <row r="88" spans="3:31" ht="12.75" hidden="1" customHeight="1" x14ac:dyDescent="0.2"/>
    <row r="89" spans="3:31" ht="12.75" hidden="1" customHeight="1" x14ac:dyDescent="0.2"/>
    <row r="90" spans="3:31" ht="12.75" hidden="1" customHeight="1" x14ac:dyDescent="0.2"/>
    <row r="91" spans="3:31" ht="12.75" hidden="1" customHeight="1" x14ac:dyDescent="0.2"/>
    <row r="92" spans="3:31" ht="12.75" hidden="1" customHeight="1" x14ac:dyDescent="0.2"/>
    <row r="93" spans="3:31" ht="12.75" hidden="1" customHeight="1" x14ac:dyDescent="0.2"/>
    <row r="94" spans="3:31" ht="12.75" hidden="1" customHeight="1" x14ac:dyDescent="0.2"/>
    <row r="95" spans="3:31" ht="12.75" hidden="1" customHeight="1" x14ac:dyDescent="0.2"/>
    <row r="96" spans="3:31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spans="1:21" ht="12.75" hidden="1" customHeight="1" x14ac:dyDescent="0.2"/>
    <row r="194" spans="1:21" ht="12.75" hidden="1" customHeight="1" x14ac:dyDescent="0.2"/>
    <row r="195" spans="1:21" ht="12.75" hidden="1" customHeight="1" x14ac:dyDescent="0.2"/>
    <row r="196" spans="1:21" ht="12.75" hidden="1" customHeight="1" x14ac:dyDescent="0.2"/>
    <row r="197" spans="1:21" ht="12.75" hidden="1" customHeight="1" x14ac:dyDescent="0.2"/>
    <row r="198" spans="1:21" ht="12.75" hidden="1" customHeight="1" x14ac:dyDescent="0.2"/>
    <row r="199" spans="1:21" ht="12.75" hidden="1" customHeight="1" x14ac:dyDescent="0.2"/>
    <row r="200" spans="1:21" ht="14.25" x14ac:dyDescent="0.2"/>
    <row r="201" spans="1:21" s="164" customFormat="1" ht="15" x14ac:dyDescent="0.25">
      <c r="A201" s="163"/>
      <c r="P201" s="165"/>
      <c r="U201" s="163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C4:D4"/>
    <mergeCell ref="F4:H4"/>
    <mergeCell ref="F5:H5"/>
    <mergeCell ref="D72:E72"/>
    <mergeCell ref="D73:E73"/>
    <mergeCell ref="D79:E79"/>
    <mergeCell ref="D80:E80"/>
    <mergeCell ref="D74:E74"/>
    <mergeCell ref="D75:E75"/>
    <mergeCell ref="D76:E76"/>
    <mergeCell ref="D77:E77"/>
    <mergeCell ref="D78:E78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10:E11" xr:uid="{00000000-0002-0000-0000-000001000000}">
      <formula1>"0%,12%,21%"</formula1>
    </dataValidation>
  </dataValidations>
  <pageMargins left="0.70866141732283505" right="0.70866141732283505" top="0.74803149606299202" bottom="0.74803149606299202" header="0.31496062992126" footer="0.31496062992126"/>
  <pageSetup paperSize="9" scale="76" fitToHeight="0" orientation="landscape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438150</xdr:colOff>
                    <xdr:row>6</xdr:row>
                    <xdr:rowOff>66675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zoomScaleSheetLayoutView="85" workbookViewId="0">
      <selection activeCell="G102" sqref="G102"/>
    </sheetView>
  </sheetViews>
  <sheetFormatPr defaultColWidth="0" defaultRowHeight="12.75" zeroHeight="1" x14ac:dyDescent="0.2"/>
  <cols>
    <col min="1" max="1" width="1.5703125" style="107" customWidth="1"/>
    <col min="2" max="2" width="1.42578125" style="106" customWidth="1"/>
    <col min="3" max="3" width="42.85546875" style="106" customWidth="1"/>
    <col min="4" max="4" width="6.42578125" style="106" customWidth="1"/>
    <col min="5" max="16" width="8.28515625" style="106" customWidth="1"/>
    <col min="17" max="17" width="1.140625" style="106" customWidth="1"/>
    <col min="18" max="18" width="11" style="106" customWidth="1"/>
    <col min="19" max="20" width="1.7109375" style="106" customWidth="1"/>
    <col min="21" max="21" width="1.140625" style="107" customWidth="1"/>
    <col min="22" max="23" width="9.28515625" style="106" hidden="1" customWidth="1"/>
    <col min="24" max="24" width="8.28515625" style="106" hidden="1" customWidth="1"/>
    <col min="25" max="28" width="9.140625" style="106" hidden="1" customWidth="1"/>
    <col min="29" max="29" width="2.5703125" style="106" hidden="1" customWidth="1"/>
    <col min="30" max="31" width="9.140625" style="106" hidden="1" customWidth="1"/>
    <col min="32" max="32" width="17.5703125" style="106" hidden="1" customWidth="1"/>
    <col min="33" max="16384" width="9.140625" style="106" hidden="1"/>
  </cols>
  <sheetData>
    <row r="1" spans="1:41" s="107" customFormat="1" ht="7.5" customHeight="1" x14ac:dyDescent="0.2"/>
    <row r="2" spans="1:41" ht="18.75" x14ac:dyDescent="0.2">
      <c r="B2" s="17"/>
      <c r="D2" s="18"/>
      <c r="E2" s="19"/>
      <c r="F2" s="19"/>
      <c r="H2" s="20"/>
      <c r="I2" s="108"/>
      <c r="J2" s="109"/>
      <c r="K2" s="109"/>
      <c r="L2" s="109"/>
      <c r="M2" s="109"/>
      <c r="N2" s="19"/>
      <c r="O2" s="19"/>
      <c r="P2" s="19"/>
      <c r="Q2" s="19"/>
      <c r="R2" s="22" t="s">
        <v>80</v>
      </c>
      <c r="S2" s="19"/>
      <c r="T2" s="19"/>
      <c r="V2" s="18"/>
      <c r="W2" s="18"/>
      <c r="AD2" s="19"/>
      <c r="AE2" s="19"/>
      <c r="AF2" s="19">
        <v>44</v>
      </c>
      <c r="AG2" s="19" t="str">
        <f>"A"&amp;AO55</f>
        <v>A66</v>
      </c>
      <c r="AN2" s="106">
        <v>1</v>
      </c>
      <c r="AO2" s="106">
        <v>7</v>
      </c>
    </row>
    <row r="3" spans="1:41" s="16" customFormat="1" ht="15.75" x14ac:dyDescent="0.25">
      <c r="A3" s="15"/>
      <c r="C3" s="8">
        <f>NP1gads!C4</f>
        <v>0</v>
      </c>
      <c r="D3" s="7"/>
      <c r="E3" s="18"/>
      <c r="F3" s="8">
        <f>NP1gads!F4</f>
        <v>0</v>
      </c>
      <c r="G3" s="6"/>
      <c r="H3" s="7"/>
      <c r="I3" s="18"/>
      <c r="L3" s="18"/>
      <c r="M3" s="18"/>
      <c r="N3" s="18"/>
      <c r="O3" s="24"/>
      <c r="P3" s="25"/>
      <c r="Q3" s="18"/>
      <c r="R3" s="18"/>
      <c r="S3" s="20"/>
      <c r="T3" s="19"/>
      <c r="U3" s="15"/>
      <c r="V3" s="23">
        <v>1</v>
      </c>
      <c r="W3" s="18"/>
      <c r="AB3" s="19"/>
      <c r="AC3" s="26" t="s">
        <v>1</v>
      </c>
      <c r="AD3" s="19"/>
      <c r="AE3" s="19"/>
    </row>
    <row r="4" spans="1:41" s="16" customFormat="1" ht="9.75" customHeight="1" x14ac:dyDescent="0.25">
      <c r="A4" s="15"/>
      <c r="C4" s="27" t="s">
        <v>2</v>
      </c>
      <c r="F4" s="5" t="s">
        <v>3</v>
      </c>
      <c r="G4" s="5"/>
      <c r="H4" s="5"/>
      <c r="I4" s="20"/>
      <c r="J4" s="17"/>
      <c r="K4" s="17"/>
      <c r="L4" s="17"/>
      <c r="M4" s="17"/>
      <c r="N4" s="21"/>
      <c r="O4" s="18"/>
      <c r="P4" s="18"/>
      <c r="Q4" s="19"/>
      <c r="R4" s="18"/>
      <c r="S4" s="18"/>
      <c r="T4" s="19"/>
      <c r="U4" s="15"/>
      <c r="V4" s="23"/>
      <c r="W4" s="18"/>
      <c r="AB4" s="19"/>
      <c r="AC4" s="19"/>
      <c r="AD4" s="19"/>
      <c r="AE4" s="19"/>
    </row>
    <row r="5" spans="1:41" ht="23.25" customHeight="1" thickBot="1" x14ac:dyDescent="0.25">
      <c r="B5" s="28" t="s">
        <v>4</v>
      </c>
      <c r="C5" s="32"/>
      <c r="D5" s="29"/>
      <c r="E5" s="30"/>
      <c r="F5" s="30"/>
      <c r="G5" s="110"/>
      <c r="H5" s="31"/>
      <c r="I5" s="111"/>
      <c r="J5" s="112"/>
      <c r="K5" s="112"/>
      <c r="L5" s="112"/>
      <c r="M5" s="112"/>
      <c r="N5" s="30"/>
      <c r="O5" s="30"/>
      <c r="P5" s="30"/>
      <c r="Q5" s="30"/>
      <c r="R5" s="29"/>
      <c r="S5" s="19"/>
      <c r="T5" s="19"/>
      <c r="V5" s="18"/>
      <c r="W5" s="18"/>
      <c r="AD5" s="19"/>
      <c r="AE5" s="19"/>
      <c r="AF5" s="19"/>
      <c r="AG5" s="19"/>
    </row>
    <row r="6" spans="1:41" ht="15.75" customHeight="1" thickTop="1" x14ac:dyDescent="0.2">
      <c r="C6" s="34"/>
      <c r="D6" s="62"/>
      <c r="E6" s="113" t="str">
        <f>NP1gads!F7</f>
        <v>jan</v>
      </c>
      <c r="F6" s="113" t="str">
        <f>NP1gads!G7</f>
        <v>feb</v>
      </c>
      <c r="G6" s="113" t="str">
        <f>NP1gads!H7</f>
        <v>mar</v>
      </c>
      <c r="H6" s="113" t="str">
        <f>NP1gads!I7</f>
        <v>apr</v>
      </c>
      <c r="I6" s="113" t="str">
        <f>NP1gads!J7</f>
        <v>mai</v>
      </c>
      <c r="J6" s="113" t="str">
        <f>NP1gads!K7</f>
        <v>jūn</v>
      </c>
      <c r="K6" s="113" t="str">
        <f>NP1gads!L7</f>
        <v>jūl</v>
      </c>
      <c r="L6" s="113" t="str">
        <f>NP1gads!M7</f>
        <v>aug</v>
      </c>
      <c r="M6" s="113" t="str">
        <f>NP1gads!N7</f>
        <v>sep</v>
      </c>
      <c r="N6" s="113" t="str">
        <f>NP1gads!O7</f>
        <v>okt</v>
      </c>
      <c r="O6" s="113" t="str">
        <f>NP1gads!P7</f>
        <v>nov</v>
      </c>
      <c r="P6" s="113" t="str">
        <f>NP1gads!Q7</f>
        <v>dec</v>
      </c>
      <c r="Q6" s="113"/>
      <c r="R6" s="24" t="s">
        <v>6</v>
      </c>
      <c r="S6" s="114"/>
      <c r="T6" s="114"/>
      <c r="V6" s="37"/>
      <c r="W6" s="34"/>
      <c r="AD6" s="114"/>
      <c r="AE6" s="114"/>
      <c r="AF6" s="114" t="s">
        <v>56</v>
      </c>
      <c r="AG6" s="114"/>
      <c r="AN6" s="106">
        <v>2</v>
      </c>
      <c r="AO6" s="106">
        <v>8</v>
      </c>
    </row>
    <row r="7" spans="1:41" ht="11.25" customHeight="1" x14ac:dyDescent="0.2">
      <c r="C7" s="24"/>
      <c r="D7" s="24" t="s">
        <v>8</v>
      </c>
      <c r="E7" s="40">
        <f>NP1gads!Q84</f>
        <v>0</v>
      </c>
      <c r="F7" s="40">
        <f>E83</f>
        <v>0</v>
      </c>
      <c r="G7" s="40">
        <f t="shared" ref="G7:P7" si="0">F83</f>
        <v>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/>
      <c r="R7" s="40"/>
      <c r="S7" s="115"/>
      <c r="T7" s="115"/>
      <c r="V7" s="41"/>
      <c r="W7" s="25"/>
      <c r="AD7" s="115"/>
      <c r="AE7" s="115"/>
      <c r="AF7" s="115"/>
      <c r="AG7" s="115"/>
      <c r="AN7" s="106">
        <v>3</v>
      </c>
      <c r="AO7" s="106">
        <v>9</v>
      </c>
    </row>
    <row r="8" spans="1:41" x14ac:dyDescent="0.2">
      <c r="C8" s="42"/>
      <c r="D8" s="116" t="s">
        <v>9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0"/>
      <c r="S8" s="114"/>
      <c r="T8" s="114"/>
      <c r="V8" s="41"/>
      <c r="W8" s="25"/>
      <c r="AD8" s="114"/>
      <c r="AE8" s="114"/>
      <c r="AF8" s="114"/>
      <c r="AG8" s="114"/>
      <c r="AN8" s="106">
        <v>4</v>
      </c>
      <c r="AO8" s="106">
        <v>10</v>
      </c>
    </row>
    <row r="9" spans="1:41" ht="11.25" customHeight="1" x14ac:dyDescent="0.2">
      <c r="C9" s="117" t="str">
        <f>IF(NP1gads!D10="","",NP1gads!D10)</f>
        <v>Ieņēmumi, kas saņemti no debitoru parādu atgūšanas</v>
      </c>
      <c r="D9" s="157">
        <f>NP1gads!E10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  <c r="Q9" s="50"/>
      <c r="R9" s="40">
        <f t="shared" ref="R9:R30" si="1">SUM(E9:P9)</f>
        <v>0</v>
      </c>
      <c r="S9" s="114"/>
      <c r="T9" s="114"/>
      <c r="V9" s="51"/>
      <c r="W9" s="118"/>
      <c r="AD9" s="114"/>
      <c r="AE9" s="114"/>
      <c r="AF9" s="114"/>
      <c r="AG9" s="114"/>
      <c r="AN9" s="106">
        <v>5</v>
      </c>
      <c r="AO9" s="106">
        <v>11</v>
      </c>
    </row>
    <row r="10" spans="1:41" ht="11.25" customHeight="1" x14ac:dyDescent="0.2">
      <c r="C10" s="117" t="str">
        <f>IF(NP1gads!D11="","",NP1gads!D11)</f>
        <v>Ieņēmumi no krājumu pārdošanas</v>
      </c>
      <c r="D10" s="158">
        <f>NP1gads!E11</f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  <c r="Q10" s="50"/>
      <c r="R10" s="40">
        <f t="shared" si="1"/>
        <v>0</v>
      </c>
      <c r="S10" s="114"/>
      <c r="T10" s="114"/>
      <c r="V10" s="51"/>
      <c r="W10" s="51"/>
      <c r="AN10" s="106">
        <v>6</v>
      </c>
      <c r="AO10" s="106">
        <v>12</v>
      </c>
    </row>
    <row r="11" spans="1:41" ht="11.25" customHeight="1" x14ac:dyDescent="0.2">
      <c r="C11" s="119"/>
      <c r="D11" s="70" t="s">
        <v>6</v>
      </c>
      <c r="E11" s="71">
        <f>SUM(E9:E10)</f>
        <v>0</v>
      </c>
      <c r="F11" s="71">
        <f t="shared" ref="F11:P11" si="2">SUM(F9:F10)</f>
        <v>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>
        <f t="shared" si="2"/>
        <v>0</v>
      </c>
      <c r="N11" s="71">
        <f t="shared" si="2"/>
        <v>0</v>
      </c>
      <c r="O11" s="71">
        <f t="shared" si="2"/>
        <v>0</v>
      </c>
      <c r="P11" s="71">
        <f t="shared" si="2"/>
        <v>0</v>
      </c>
      <c r="Q11" s="50"/>
      <c r="R11" s="40">
        <f>SUM(R9:R10)</f>
        <v>0</v>
      </c>
      <c r="S11" s="114"/>
      <c r="T11" s="114"/>
      <c r="V11" s="51"/>
      <c r="W11" s="51"/>
    </row>
    <row r="12" spans="1:41" ht="11.25" customHeight="1" x14ac:dyDescent="0.2">
      <c r="C12" s="42" t="s">
        <v>57</v>
      </c>
      <c r="D12" s="12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50"/>
      <c r="R12" s="40"/>
      <c r="S12" s="114"/>
      <c r="T12" s="114"/>
      <c r="V12" s="51"/>
      <c r="W12" s="51"/>
    </row>
    <row r="13" spans="1:41" ht="11.25" customHeight="1" x14ac:dyDescent="0.2">
      <c r="C13" s="61" t="str">
        <f>IF(NP1gads!D14="","",NP1gads!D14)</f>
        <v>Prece vai pakalpojums 1</v>
      </c>
      <c r="D13" s="157">
        <f>NP1gads!E14</f>
        <v>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50"/>
      <c r="R13" s="40">
        <f t="shared" si="1"/>
        <v>0</v>
      </c>
      <c r="S13" s="114"/>
      <c r="T13" s="114"/>
      <c r="V13" s="51"/>
      <c r="W13" s="51"/>
      <c r="AN13" s="106">
        <v>7</v>
      </c>
      <c r="AO13" s="106">
        <v>13</v>
      </c>
    </row>
    <row r="14" spans="1:41" ht="11.25" customHeight="1" x14ac:dyDescent="0.2">
      <c r="C14" s="61" t="str">
        <f>IF(NP1gads!D15="","",NP1gads!D15)</f>
        <v>Prece vai pakalpojums 2</v>
      </c>
      <c r="D14" s="159">
        <f>NP1gads!E15</f>
        <v>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50"/>
      <c r="R14" s="40">
        <f t="shared" si="1"/>
        <v>0</v>
      </c>
      <c r="S14" s="114"/>
      <c r="T14" s="114"/>
      <c r="V14" s="51"/>
      <c r="W14" s="51"/>
      <c r="AN14" s="106">
        <v>8</v>
      </c>
      <c r="AO14" s="106">
        <v>14</v>
      </c>
    </row>
    <row r="15" spans="1:41" ht="11.25" customHeight="1" x14ac:dyDescent="0.2">
      <c r="C15" s="61" t="str">
        <f>IF(NP1gads!D16="","",NP1gads!D16)</f>
        <v>Prece vai pakalpojums 3</v>
      </c>
      <c r="D15" s="159">
        <f>NP1gads!E16</f>
        <v>0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0"/>
      <c r="R15" s="40">
        <f t="shared" si="1"/>
        <v>0</v>
      </c>
      <c r="S15" s="114"/>
      <c r="T15" s="114"/>
      <c r="V15" s="51"/>
      <c r="W15" s="51"/>
      <c r="AN15" s="106">
        <v>9</v>
      </c>
      <c r="AO15" s="106">
        <v>15</v>
      </c>
    </row>
    <row r="16" spans="1:41" ht="11.25" customHeight="1" x14ac:dyDescent="0.2">
      <c r="C16" s="61" t="str">
        <f>IF(NP1gads!D17="","",NP1gads!D17)</f>
        <v>Ieņēmumi, kas nav saistīti ar tiešo saimniecisko darbību</v>
      </c>
      <c r="D16" s="159">
        <f>NP1gads!E17</f>
        <v>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0"/>
      <c r="R16" s="40">
        <f t="shared" si="1"/>
        <v>0</v>
      </c>
      <c r="S16" s="114"/>
      <c r="T16" s="114"/>
      <c r="V16" s="51"/>
      <c r="W16" s="51"/>
      <c r="AN16" s="106">
        <v>10</v>
      </c>
      <c r="AO16" s="106">
        <v>16</v>
      </c>
    </row>
    <row r="17" spans="3:41" ht="11.25" customHeight="1" x14ac:dyDescent="0.2">
      <c r="C17" s="117" t="str">
        <f>IF(NP1gads!D18="","",NP1gads!D18)</f>
        <v/>
      </c>
      <c r="D17" s="159">
        <f>NP1gads!E18</f>
        <v>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0"/>
      <c r="R17" s="40">
        <f>SUM(E17:P17)</f>
        <v>0</v>
      </c>
      <c r="S17" s="114"/>
      <c r="T17" s="114"/>
      <c r="V17" s="51"/>
      <c r="W17" s="51"/>
      <c r="AN17" s="106">
        <v>11</v>
      </c>
      <c r="AO17" s="106">
        <v>17</v>
      </c>
    </row>
    <row r="18" spans="3:41" ht="11.25" customHeight="1" x14ac:dyDescent="0.2">
      <c r="C18" s="117" t="str">
        <f>IF(NP1gads!D19="","",NP1gads!D19)</f>
        <v/>
      </c>
      <c r="D18" s="159">
        <f>NP1gads!E19</f>
        <v>0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0"/>
      <c r="R18" s="40">
        <f t="shared" si="1"/>
        <v>0</v>
      </c>
      <c r="S18" s="114"/>
      <c r="T18" s="114"/>
      <c r="V18" s="51"/>
      <c r="W18" s="51"/>
      <c r="AN18" s="106">
        <v>12</v>
      </c>
      <c r="AO18" s="106">
        <v>18</v>
      </c>
    </row>
    <row r="19" spans="3:41" ht="11.25" customHeight="1" x14ac:dyDescent="0.2">
      <c r="C19" s="117" t="str">
        <f>IF(NP1gads!D20="","",NP1gads!D20)</f>
        <v/>
      </c>
      <c r="D19" s="159">
        <f>NP1gads!E20</f>
        <v>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0"/>
      <c r="R19" s="40">
        <f t="shared" si="1"/>
        <v>0</v>
      </c>
      <c r="S19" s="114"/>
      <c r="T19" s="114"/>
      <c r="V19" s="51"/>
      <c r="W19" s="51"/>
      <c r="AN19" s="106">
        <v>13</v>
      </c>
      <c r="AO19" s="106">
        <v>19</v>
      </c>
    </row>
    <row r="20" spans="3:41" ht="11.25" customHeight="1" x14ac:dyDescent="0.2">
      <c r="C20" s="117" t="str">
        <f>IF(NP1gads!D21="","",NP1gads!D21)</f>
        <v/>
      </c>
      <c r="D20" s="159">
        <f>NP1gads!E21</f>
        <v>0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0"/>
      <c r="R20" s="40">
        <f t="shared" si="1"/>
        <v>0</v>
      </c>
      <c r="S20" s="114"/>
      <c r="T20" s="114"/>
      <c r="V20" s="51"/>
      <c r="W20" s="51"/>
      <c r="AN20" s="106">
        <v>14</v>
      </c>
      <c r="AO20" s="106">
        <v>28</v>
      </c>
    </row>
    <row r="21" spans="3:41" ht="11.25" customHeight="1" x14ac:dyDescent="0.2">
      <c r="C21" s="117" t="str">
        <f>IF(NP1gads!D22="","",NP1gads!D22)</f>
        <v/>
      </c>
      <c r="D21" s="159">
        <f>NP1gads!E22</f>
        <v>0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0"/>
      <c r="R21" s="40">
        <f t="shared" si="1"/>
        <v>0</v>
      </c>
      <c r="S21" s="114"/>
      <c r="T21" s="114"/>
      <c r="V21" s="51"/>
      <c r="W21" s="51"/>
      <c r="AN21" s="106">
        <v>15</v>
      </c>
      <c r="AO21" s="106">
        <v>29</v>
      </c>
    </row>
    <row r="22" spans="3:41" ht="11.25" customHeight="1" x14ac:dyDescent="0.2">
      <c r="C22" s="117" t="str">
        <f>IF(NP1gads!D23="","",NP1gads!D23)</f>
        <v/>
      </c>
      <c r="D22" s="159">
        <f>NP1gads!E23</f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0"/>
      <c r="R22" s="40">
        <f t="shared" si="1"/>
        <v>0</v>
      </c>
      <c r="S22" s="114"/>
      <c r="T22" s="114"/>
      <c r="V22" s="51"/>
      <c r="W22" s="51"/>
      <c r="AN22" s="106">
        <v>16</v>
      </c>
      <c r="AO22" s="106">
        <v>30</v>
      </c>
    </row>
    <row r="23" spans="3:41" ht="11.25" customHeight="1" x14ac:dyDescent="0.2">
      <c r="C23" s="117" t="str">
        <f>IF(NP1gads!D24="","",NP1gads!D24)</f>
        <v/>
      </c>
      <c r="D23" s="159">
        <f>NP1gads!E24</f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50"/>
      <c r="R23" s="40">
        <f t="shared" si="1"/>
        <v>0</v>
      </c>
      <c r="S23" s="114"/>
      <c r="T23" s="114"/>
      <c r="V23" s="51"/>
      <c r="W23" s="51"/>
      <c r="AN23" s="106">
        <v>17</v>
      </c>
      <c r="AO23" s="106">
        <v>31</v>
      </c>
    </row>
    <row r="24" spans="3:41" x14ac:dyDescent="0.2">
      <c r="C24" s="122"/>
      <c r="D24" s="123" t="s">
        <v>6</v>
      </c>
      <c r="E24" s="57">
        <f>SUM(E13:E23)</f>
        <v>0</v>
      </c>
      <c r="F24" s="57">
        <f t="shared" ref="F24:O24" si="3">SUM(F13:F23)</f>
        <v>0</v>
      </c>
      <c r="G24" s="57">
        <f t="shared" si="3"/>
        <v>0</v>
      </c>
      <c r="H24" s="57">
        <f>SUM(H13:H23)</f>
        <v>0</v>
      </c>
      <c r="I24" s="57">
        <f t="shared" si="3"/>
        <v>0</v>
      </c>
      <c r="J24" s="57">
        <f t="shared" si="3"/>
        <v>0</v>
      </c>
      <c r="K24" s="57">
        <f t="shared" si="3"/>
        <v>0</v>
      </c>
      <c r="L24" s="57">
        <f t="shared" si="3"/>
        <v>0</v>
      </c>
      <c r="M24" s="57">
        <f t="shared" si="3"/>
        <v>0</v>
      </c>
      <c r="N24" s="57">
        <f t="shared" si="3"/>
        <v>0</v>
      </c>
      <c r="O24" s="57">
        <f t="shared" si="3"/>
        <v>0</v>
      </c>
      <c r="P24" s="57">
        <f>SUM(P13:P23)</f>
        <v>0</v>
      </c>
      <c r="Q24" s="45"/>
      <c r="R24" s="40">
        <f>SUM(R13:R23)</f>
        <v>0</v>
      </c>
      <c r="S24" s="114"/>
      <c r="T24" s="114"/>
      <c r="V24" s="51"/>
      <c r="W24" s="51"/>
      <c r="AD24" s="124"/>
      <c r="AE24" s="124"/>
      <c r="AF24" s="124"/>
      <c r="AG24" s="124"/>
      <c r="AH24" s="124"/>
      <c r="AI24" s="124"/>
      <c r="AJ24" s="124"/>
      <c r="AN24" s="106">
        <v>18</v>
      </c>
      <c r="AO24" s="106">
        <v>32</v>
      </c>
    </row>
    <row r="25" spans="3:41" x14ac:dyDescent="0.2">
      <c r="C25" s="125" t="s">
        <v>13</v>
      </c>
      <c r="D25" s="126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45"/>
      <c r="R25" s="45"/>
      <c r="S25" s="114"/>
      <c r="T25" s="114"/>
      <c r="V25" s="51"/>
      <c r="W25" s="51"/>
      <c r="AD25" s="124"/>
      <c r="AE25" s="124"/>
      <c r="AF25" s="124"/>
      <c r="AG25" s="124"/>
      <c r="AH25" s="124"/>
      <c r="AI25" s="124"/>
      <c r="AJ25" s="124"/>
    </row>
    <row r="26" spans="3:41" ht="11.25" customHeight="1" x14ac:dyDescent="0.2">
      <c r="C26" s="53" t="str">
        <f>IF(NP1gads!D27="","",NP1gads!D27)</f>
        <v>Pašu ieguldījums</v>
      </c>
      <c r="D26" s="159">
        <f>NP1gads!E27</f>
        <v>0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50"/>
      <c r="R26" s="40">
        <f>SUM(E26:P26)</f>
        <v>0</v>
      </c>
      <c r="S26" s="114"/>
      <c r="T26" s="114"/>
      <c r="V26" s="51"/>
      <c r="W26" s="51"/>
      <c r="AD26" s="124"/>
      <c r="AE26" s="124"/>
      <c r="AF26" s="124"/>
      <c r="AG26" s="124"/>
      <c r="AH26" s="124"/>
      <c r="AI26" s="124"/>
      <c r="AJ26" s="124"/>
      <c r="AN26" s="106">
        <v>19</v>
      </c>
      <c r="AO26" s="106">
        <v>33</v>
      </c>
    </row>
    <row r="27" spans="3:41" ht="11.25" customHeight="1" x14ac:dyDescent="0.2">
      <c r="C27" s="53" t="str">
        <f>IF(NP1gads!D28="","",NP1gads!D28)</f>
        <v>Saņemti banku aizņēmumi (kredīti, līzingi)</v>
      </c>
      <c r="D27" s="159">
        <f>NP1gads!E28</f>
        <v>0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65"/>
      <c r="R27" s="40">
        <f>SUM(E27:P27)</f>
        <v>0</v>
      </c>
      <c r="S27" s="114"/>
      <c r="T27" s="114"/>
      <c r="V27" s="51"/>
      <c r="W27" s="51"/>
      <c r="AD27" s="124"/>
      <c r="AE27" s="124"/>
      <c r="AF27" s="124"/>
      <c r="AG27" s="124"/>
      <c r="AH27" s="124"/>
      <c r="AI27" s="124"/>
      <c r="AJ27" s="124"/>
      <c r="AN27" s="106">
        <v>20</v>
      </c>
      <c r="AO27" s="106">
        <v>34</v>
      </c>
    </row>
    <row r="28" spans="3:41" ht="21" customHeight="1" x14ac:dyDescent="0.2">
      <c r="C28" s="156" t="s">
        <v>78</v>
      </c>
      <c r="D28" s="159">
        <f>NP1gads!E29</f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0"/>
      <c r="R28" s="40">
        <f t="shared" si="1"/>
        <v>0</v>
      </c>
      <c r="S28" s="114"/>
      <c r="T28" s="114"/>
      <c r="V28" s="51"/>
      <c r="W28" s="51"/>
      <c r="AD28" s="124"/>
      <c r="AE28" s="124"/>
      <c r="AF28" s="124"/>
      <c r="AG28" s="124"/>
      <c r="AH28" s="124"/>
      <c r="AI28" s="124"/>
      <c r="AJ28" s="124"/>
      <c r="AN28" s="106">
        <v>21</v>
      </c>
      <c r="AO28" s="106">
        <v>35</v>
      </c>
    </row>
    <row r="29" spans="3:41" ht="11.25" customHeight="1" x14ac:dyDescent="0.2">
      <c r="C29" s="61" t="str">
        <f>IF(NP1gads!D30="","",NP1gads!D30)</f>
        <v>Citas fiziskas vai jurisikas personas aizdevums</v>
      </c>
      <c r="D29" s="159">
        <f>NP1gads!E30</f>
        <v>0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Q29" s="50"/>
      <c r="R29" s="40">
        <f t="shared" si="1"/>
        <v>0</v>
      </c>
      <c r="S29" s="114"/>
      <c r="T29" s="114"/>
      <c r="V29" s="51"/>
      <c r="W29" s="51"/>
      <c r="AD29" s="124"/>
      <c r="AE29" s="124"/>
      <c r="AF29" s="124"/>
      <c r="AG29" s="124"/>
      <c r="AH29" s="124"/>
      <c r="AI29" s="124"/>
      <c r="AJ29" s="124"/>
      <c r="AN29" s="106">
        <v>22</v>
      </c>
      <c r="AO29" s="106">
        <v>36</v>
      </c>
    </row>
    <row r="30" spans="3:41" ht="11.25" customHeight="1" x14ac:dyDescent="0.2">
      <c r="C30" s="130" t="str">
        <f>IF(NP1gads!D31="","",NP1gads!D31)</f>
        <v/>
      </c>
      <c r="D30" s="160">
        <f>NP1gads!E31</f>
        <v>0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  <c r="Q30" s="50"/>
      <c r="R30" s="40">
        <f t="shared" si="1"/>
        <v>0</v>
      </c>
      <c r="S30" s="114"/>
      <c r="T30" s="114"/>
      <c r="V30" s="51"/>
      <c r="W30" s="51"/>
      <c r="AD30" s="124"/>
      <c r="AE30" s="124"/>
      <c r="AF30" s="124"/>
      <c r="AG30" s="124"/>
      <c r="AH30" s="124"/>
      <c r="AI30" s="124"/>
      <c r="AJ30" s="124"/>
      <c r="AN30" s="106">
        <v>23</v>
      </c>
      <c r="AO30" s="106">
        <v>37</v>
      </c>
    </row>
    <row r="31" spans="3:41" ht="10.5" customHeight="1" x14ac:dyDescent="0.2">
      <c r="C31" s="62"/>
      <c r="D31" s="24" t="s">
        <v>17</v>
      </c>
      <c r="E31" s="71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71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71">
        <f t="shared" si="4"/>
        <v>0</v>
      </c>
      <c r="H31" s="71">
        <f t="shared" si="4"/>
        <v>0</v>
      </c>
      <c r="I31" s="71">
        <f t="shared" si="4"/>
        <v>0</v>
      </c>
      <c r="J31" s="71">
        <f t="shared" si="4"/>
        <v>0</v>
      </c>
      <c r="K31" s="71">
        <f t="shared" si="4"/>
        <v>0</v>
      </c>
      <c r="L31" s="71">
        <f t="shared" si="4"/>
        <v>0</v>
      </c>
      <c r="M31" s="71">
        <f t="shared" si="4"/>
        <v>0</v>
      </c>
      <c r="N31" s="71">
        <f t="shared" si="4"/>
        <v>0</v>
      </c>
      <c r="O31" s="71">
        <f t="shared" si="4"/>
        <v>0</v>
      </c>
      <c r="P31" s="71">
        <f t="shared" si="4"/>
        <v>0</v>
      </c>
      <c r="Q31" s="40"/>
      <c r="R31" s="40">
        <f t="shared" si="4"/>
        <v>0</v>
      </c>
      <c r="S31" s="114"/>
      <c r="T31" s="114"/>
      <c r="V31" s="62"/>
      <c r="W31" s="62"/>
      <c r="AD31" s="124"/>
      <c r="AE31" s="124"/>
      <c r="AF31" s="124"/>
      <c r="AG31" s="124"/>
      <c r="AH31" s="124"/>
      <c r="AI31" s="124"/>
      <c r="AJ31" s="124"/>
      <c r="AN31" s="106">
        <v>24</v>
      </c>
      <c r="AO31" s="106">
        <v>38</v>
      </c>
    </row>
    <row r="32" spans="3:41" ht="11.25" customHeight="1" x14ac:dyDescent="0.2">
      <c r="C32" s="62"/>
      <c r="D32" s="24" t="s">
        <v>58</v>
      </c>
      <c r="E32" s="40">
        <f>E11+E24+SUM(E26:E31)</f>
        <v>0</v>
      </c>
      <c r="F32" s="40">
        <f t="shared" ref="F32:P32" si="5">F11+F24+SUM(F26:F31)</f>
        <v>0</v>
      </c>
      <c r="G32" s="40">
        <f t="shared" si="5"/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 t="shared" si="5"/>
        <v>0</v>
      </c>
      <c r="N32" s="40">
        <f t="shared" si="5"/>
        <v>0</v>
      </c>
      <c r="O32" s="40">
        <f t="shared" si="5"/>
        <v>0</v>
      </c>
      <c r="P32" s="40">
        <f t="shared" si="5"/>
        <v>0</v>
      </c>
      <c r="Q32" s="40"/>
      <c r="R32" s="40">
        <f>SUM(R9:R10,R24,R26:R31)</f>
        <v>0</v>
      </c>
      <c r="S32" s="114"/>
      <c r="T32" s="114"/>
      <c r="V32" s="25"/>
      <c r="W32" s="62"/>
      <c r="AD32" s="124"/>
      <c r="AE32" s="124"/>
      <c r="AF32" s="124"/>
      <c r="AG32" s="124"/>
      <c r="AH32" s="124"/>
      <c r="AI32" s="124"/>
      <c r="AJ32" s="124"/>
      <c r="AN32" s="106">
        <v>25</v>
      </c>
      <c r="AO32" s="106">
        <v>39</v>
      </c>
    </row>
    <row r="33" spans="2:41" ht="17.25" customHeight="1" thickBot="1" x14ac:dyDescent="0.25">
      <c r="B33" s="28" t="s">
        <v>19</v>
      </c>
      <c r="C33" s="131"/>
      <c r="D33" s="7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3"/>
      <c r="S33" s="114"/>
      <c r="T33" s="114"/>
      <c r="V33" s="25"/>
      <c r="W33" s="62"/>
      <c r="AD33" s="124"/>
      <c r="AE33" s="124"/>
      <c r="AF33" s="124"/>
      <c r="AG33" s="124"/>
      <c r="AH33" s="124"/>
      <c r="AI33" s="124"/>
      <c r="AJ33" s="124"/>
      <c r="AN33" s="106">
        <v>26</v>
      </c>
      <c r="AO33" s="106">
        <v>40</v>
      </c>
    </row>
    <row r="34" spans="2:41" ht="13.5" thickTop="1" x14ac:dyDescent="0.2">
      <c r="C34" s="139" t="str">
        <f>NP1gads!D35</f>
        <v>Mainīgās izmaksas</v>
      </c>
      <c r="D34" s="25"/>
      <c r="E34" s="134" t="str">
        <f>E6</f>
        <v>jan</v>
      </c>
      <c r="F34" s="134" t="str">
        <f t="shared" ref="F34:P34" si="6">F6</f>
        <v>feb</v>
      </c>
      <c r="G34" s="134" t="str">
        <f t="shared" si="6"/>
        <v>mar</v>
      </c>
      <c r="H34" s="134" t="str">
        <f t="shared" si="6"/>
        <v>apr</v>
      </c>
      <c r="I34" s="134" t="str">
        <f t="shared" si="6"/>
        <v>mai</v>
      </c>
      <c r="J34" s="134" t="str">
        <f t="shared" si="6"/>
        <v>jūn</v>
      </c>
      <c r="K34" s="134" t="str">
        <f t="shared" si="6"/>
        <v>jūl</v>
      </c>
      <c r="L34" s="134" t="str">
        <f t="shared" si="6"/>
        <v>aug</v>
      </c>
      <c r="M34" s="134" t="str">
        <f t="shared" si="6"/>
        <v>sep</v>
      </c>
      <c r="N34" s="134" t="str">
        <f t="shared" si="6"/>
        <v>okt</v>
      </c>
      <c r="O34" s="134" t="str">
        <f t="shared" si="6"/>
        <v>nov</v>
      </c>
      <c r="P34" s="134" t="str">
        <f t="shared" si="6"/>
        <v>dec</v>
      </c>
      <c r="Q34" s="135"/>
      <c r="R34" s="136" t="s">
        <v>6</v>
      </c>
      <c r="S34" s="114"/>
      <c r="T34" s="114"/>
      <c r="V34" s="25"/>
      <c r="W34" s="62"/>
      <c r="AD34" s="124"/>
      <c r="AE34" s="124"/>
      <c r="AF34" s="124"/>
      <c r="AG34" s="124"/>
      <c r="AH34" s="124"/>
      <c r="AI34" s="124"/>
      <c r="AJ34" s="124"/>
    </row>
    <row r="35" spans="2:41" ht="11.25" customHeight="1" x14ac:dyDescent="0.2">
      <c r="C35" s="77" t="str">
        <f>IF(NP1gads!D36="","",NP1gads!D36)</f>
        <v>Plānotie maksājumi</v>
      </c>
      <c r="D35" s="157">
        <f>NP1gads!E36</f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50"/>
      <c r="R35" s="40">
        <f t="shared" ref="R35:R77" si="7">SUM(E35:P35)</f>
        <v>0</v>
      </c>
      <c r="S35" s="114"/>
      <c r="T35" s="114"/>
      <c r="V35" s="51"/>
      <c r="W35" s="51"/>
      <c r="AD35" s="124"/>
      <c r="AE35" s="124"/>
      <c r="AF35" s="124"/>
      <c r="AG35" s="124"/>
      <c r="AH35" s="124"/>
      <c r="AI35" s="124"/>
      <c r="AJ35" s="124"/>
      <c r="AN35" s="106">
        <v>27</v>
      </c>
      <c r="AO35" s="106">
        <v>42</v>
      </c>
    </row>
    <row r="36" spans="2:41" ht="11.25" customHeight="1" x14ac:dyDescent="0.2">
      <c r="C36" s="92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50"/>
      <c r="R36" s="40"/>
      <c r="S36" s="114"/>
      <c r="T36" s="114"/>
      <c r="V36" s="51"/>
      <c r="W36" s="51"/>
      <c r="AD36" s="124"/>
      <c r="AE36" s="124"/>
      <c r="AF36" s="124"/>
      <c r="AG36" s="124"/>
      <c r="AH36" s="124"/>
      <c r="AI36" s="124"/>
      <c r="AJ36" s="124"/>
    </row>
    <row r="37" spans="2:41" ht="11.25" customHeight="1" x14ac:dyDescent="0.2">
      <c r="C37" s="83" t="str">
        <f>IF(NP1gads!D38="","",NP1gads!D38)</f>
        <v>Izejmateriāli, izejvielas</v>
      </c>
      <c r="D37" s="54">
        <f>NP1gads!E38</f>
        <v>0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50"/>
      <c r="R37" s="40">
        <f t="shared" si="7"/>
        <v>0</v>
      </c>
      <c r="S37" s="114"/>
      <c r="T37" s="114"/>
      <c r="V37" s="51"/>
      <c r="W37" s="51"/>
      <c r="AD37" s="124"/>
      <c r="AE37" s="124"/>
      <c r="AF37" s="124"/>
      <c r="AG37" s="124"/>
      <c r="AH37" s="124"/>
      <c r="AI37" s="124"/>
      <c r="AJ37" s="124"/>
      <c r="AN37" s="106">
        <v>28</v>
      </c>
      <c r="AO37" s="106">
        <v>43</v>
      </c>
    </row>
    <row r="38" spans="2:41" ht="11.25" customHeight="1" x14ac:dyDescent="0.2">
      <c r="C38" s="83" t="str">
        <f>IF(NP1gads!D39="","",NP1gads!D39)</f>
        <v>Ražošanā vai sezonā strādājošo darba alga un sociālais nodoklis</v>
      </c>
      <c r="D38" s="54">
        <f>NP1gads!E39</f>
        <v>0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  <c r="Q38" s="50"/>
      <c r="R38" s="40">
        <f t="shared" si="7"/>
        <v>0</v>
      </c>
      <c r="S38" s="114"/>
      <c r="T38" s="114"/>
      <c r="V38" s="51"/>
      <c r="W38" s="51"/>
      <c r="AD38" s="124"/>
      <c r="AE38" s="124"/>
      <c r="AF38" s="124"/>
      <c r="AG38" s="124"/>
      <c r="AH38" s="124"/>
      <c r="AI38" s="124"/>
      <c r="AJ38" s="124"/>
      <c r="AN38" s="106">
        <v>29</v>
      </c>
      <c r="AO38" s="106">
        <v>44</v>
      </c>
    </row>
    <row r="39" spans="2:41" ht="11.25" customHeight="1" x14ac:dyDescent="0.2">
      <c r="C39" s="83" t="str">
        <f>IF(NP1gads!D40="","",NP1gads!D40)</f>
        <v xml:space="preserve">Izdevumi elektroenerģijai </v>
      </c>
      <c r="D39" s="54">
        <f>NP1gads!E40</f>
        <v>0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0"/>
      <c r="R39" s="40">
        <f t="shared" si="7"/>
        <v>0</v>
      </c>
      <c r="S39" s="114"/>
      <c r="T39" s="114"/>
      <c r="V39" s="51"/>
      <c r="W39" s="51"/>
      <c r="AD39" s="124"/>
      <c r="AE39" s="124"/>
      <c r="AF39" s="124"/>
      <c r="AG39" s="124"/>
      <c r="AH39" s="124"/>
      <c r="AI39" s="124"/>
      <c r="AJ39" s="124"/>
      <c r="AN39" s="106">
        <v>30</v>
      </c>
      <c r="AO39" s="106">
        <v>45</v>
      </c>
    </row>
    <row r="40" spans="2:41" ht="11.25" customHeight="1" x14ac:dyDescent="0.2">
      <c r="C40" s="83" t="str">
        <f>IF(NP1gads!D41="","",NP1gads!D41)</f>
        <v>Realizācijas izmaksas</v>
      </c>
      <c r="D40" s="54">
        <f>NP1gads!E41</f>
        <v>0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6"/>
      <c r="Q40" s="50"/>
      <c r="R40" s="40">
        <f t="shared" si="7"/>
        <v>0</v>
      </c>
      <c r="S40" s="114"/>
      <c r="T40" s="114"/>
      <c r="V40" s="51"/>
      <c r="W40" s="51"/>
      <c r="AD40" s="124"/>
      <c r="AE40" s="124"/>
      <c r="AF40" s="124"/>
      <c r="AG40" s="124"/>
      <c r="AH40" s="124"/>
      <c r="AI40" s="124"/>
      <c r="AJ40" s="124"/>
      <c r="AN40" s="106">
        <v>31</v>
      </c>
      <c r="AO40" s="106">
        <v>46</v>
      </c>
    </row>
    <row r="41" spans="2:41" ht="11.25" customHeight="1" x14ac:dyDescent="0.2">
      <c r="C41" s="83" t="str">
        <f>IF(NP1gads!D42="","",NP1gads!D42)</f>
        <v xml:space="preserve">Transporta izmaksas </v>
      </c>
      <c r="D41" s="54">
        <f>NP1gads!E42</f>
        <v>0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50"/>
      <c r="R41" s="40">
        <f t="shared" si="7"/>
        <v>0</v>
      </c>
      <c r="S41" s="114"/>
      <c r="T41" s="114"/>
      <c r="V41" s="51"/>
      <c r="W41" s="51"/>
      <c r="AD41" s="124"/>
      <c r="AE41" s="124"/>
      <c r="AF41" s="124"/>
      <c r="AG41" s="124"/>
      <c r="AH41" s="124"/>
      <c r="AI41" s="124"/>
      <c r="AJ41" s="124"/>
      <c r="AN41" s="106">
        <v>32</v>
      </c>
      <c r="AO41" s="106">
        <v>47</v>
      </c>
    </row>
    <row r="42" spans="2:41" ht="11.25" customHeight="1" x14ac:dyDescent="0.2">
      <c r="C42" s="83" t="str">
        <f>IF(NP1gads!D43="","",NP1gads!D43)</f>
        <v>Izdevumi pakalpojumu apmaksai</v>
      </c>
      <c r="D42" s="54">
        <f>NP1gads!E43</f>
        <v>0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6"/>
      <c r="Q42" s="50"/>
      <c r="R42" s="40">
        <f t="shared" si="7"/>
        <v>0</v>
      </c>
      <c r="S42" s="114"/>
      <c r="T42" s="114"/>
      <c r="V42" s="51"/>
      <c r="W42" s="51"/>
      <c r="AD42" s="124"/>
      <c r="AE42" s="124"/>
      <c r="AF42" s="124"/>
      <c r="AG42" s="124"/>
      <c r="AH42" s="124"/>
      <c r="AI42" s="124"/>
      <c r="AJ42" s="124"/>
      <c r="AN42" s="106">
        <v>33</v>
      </c>
      <c r="AO42" s="106">
        <v>48</v>
      </c>
    </row>
    <row r="43" spans="2:41" ht="11.25" customHeight="1" x14ac:dyDescent="0.2">
      <c r="C43" s="83" t="str">
        <f>IF(NP1gads!D44="","",NP1gads!D44)</f>
        <v>Citi (piem., Iekārtu, tehnikas remonts)</v>
      </c>
      <c r="D43" s="54">
        <f>NP1gads!E44</f>
        <v>0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  <c r="Q43" s="50"/>
      <c r="R43" s="40">
        <f t="shared" si="7"/>
        <v>0</v>
      </c>
      <c r="S43" s="114"/>
      <c r="T43" s="114"/>
      <c r="V43" s="51"/>
      <c r="W43" s="51"/>
      <c r="AD43" s="124"/>
      <c r="AE43" s="124"/>
      <c r="AF43" s="124"/>
      <c r="AG43" s="124"/>
      <c r="AH43" s="124"/>
      <c r="AI43" s="124"/>
      <c r="AJ43" s="124"/>
      <c r="AN43" s="106">
        <v>34</v>
      </c>
      <c r="AO43" s="106">
        <v>49</v>
      </c>
    </row>
    <row r="44" spans="2:41" ht="11.25" customHeight="1" x14ac:dyDescent="0.2">
      <c r="C44" s="83" t="str">
        <f>IF(NP1gads!D45="","",NP1gads!D45)</f>
        <v/>
      </c>
      <c r="D44" s="54">
        <f>NP1gads!E45</f>
        <v>0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  <c r="Q44" s="50"/>
      <c r="R44" s="40">
        <f>SUM(E44:P44)</f>
        <v>0</v>
      </c>
      <c r="S44" s="114"/>
      <c r="T44" s="114"/>
      <c r="V44" s="51"/>
      <c r="W44" s="51"/>
      <c r="AD44" s="124"/>
      <c r="AE44" s="124"/>
      <c r="AF44" s="124"/>
      <c r="AG44" s="124"/>
      <c r="AH44" s="124"/>
      <c r="AI44" s="124"/>
      <c r="AJ44" s="124"/>
      <c r="AN44" s="106">
        <v>35</v>
      </c>
      <c r="AO44" s="106">
        <v>50</v>
      </c>
    </row>
    <row r="45" spans="2:41" ht="11.25" customHeight="1" x14ac:dyDescent="0.2">
      <c r="C45" s="83" t="str">
        <f>IF(NP1gads!D46="","",NP1gads!D46)</f>
        <v/>
      </c>
      <c r="D45" s="54">
        <f>NP1gads!E46</f>
        <v>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6"/>
      <c r="Q45" s="50"/>
      <c r="R45" s="40">
        <f t="shared" si="7"/>
        <v>0</v>
      </c>
      <c r="S45" s="114"/>
      <c r="T45" s="114"/>
      <c r="V45" s="51"/>
      <c r="W45" s="51"/>
      <c r="AD45" s="124"/>
      <c r="AE45" s="124"/>
      <c r="AF45" s="124"/>
      <c r="AG45" s="124"/>
      <c r="AH45" s="124"/>
      <c r="AI45" s="124"/>
      <c r="AJ45" s="124"/>
      <c r="AN45" s="106">
        <v>36</v>
      </c>
      <c r="AO45" s="106">
        <v>51</v>
      </c>
    </row>
    <row r="46" spans="2:41" ht="11.25" customHeight="1" x14ac:dyDescent="0.2">
      <c r="C46" s="117" t="str">
        <f>IF(NP1gads!D47="","",NP1gads!D47)</f>
        <v/>
      </c>
      <c r="D46" s="54">
        <f>NP1gads!E47</f>
        <v>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  <c r="Q46" s="50"/>
      <c r="R46" s="40">
        <f t="shared" si="7"/>
        <v>0</v>
      </c>
      <c r="S46" s="114"/>
      <c r="T46" s="114"/>
      <c r="V46" s="51"/>
      <c r="W46" s="51"/>
      <c r="AD46" s="124"/>
      <c r="AE46" s="124"/>
      <c r="AF46" s="124"/>
      <c r="AG46" s="124"/>
      <c r="AH46" s="124"/>
      <c r="AI46" s="124"/>
      <c r="AJ46" s="124"/>
      <c r="AN46" s="106">
        <v>37</v>
      </c>
      <c r="AO46" s="106">
        <v>52</v>
      </c>
    </row>
    <row r="47" spans="2:41" ht="11.25" customHeight="1" x14ac:dyDescent="0.2">
      <c r="C47" s="117" t="str">
        <f>IF(NP1gads!D48="","",NP1gads!D48)</f>
        <v/>
      </c>
      <c r="D47" s="54">
        <f>NP1gads!E48</f>
        <v>0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  <c r="Q47" s="50"/>
      <c r="R47" s="40">
        <f t="shared" si="7"/>
        <v>0</v>
      </c>
      <c r="S47" s="114"/>
      <c r="T47" s="114"/>
      <c r="V47" s="51"/>
      <c r="W47" s="51"/>
      <c r="AD47" s="124"/>
      <c r="AE47" s="124"/>
      <c r="AF47" s="124"/>
      <c r="AG47" s="124"/>
      <c r="AH47" s="124"/>
      <c r="AI47" s="124"/>
      <c r="AJ47" s="124"/>
      <c r="AN47" s="106">
        <v>38</v>
      </c>
      <c r="AO47" s="106">
        <v>53</v>
      </c>
    </row>
    <row r="48" spans="2:41" ht="11.25" customHeight="1" x14ac:dyDescent="0.2">
      <c r="C48" s="117" t="str">
        <f>IF(NP1gads!D49="","",NP1gads!D49)</f>
        <v/>
      </c>
      <c r="D48" s="54">
        <f>NP1gads!E49</f>
        <v>0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  <c r="Q48" s="50"/>
      <c r="R48" s="40">
        <f t="shared" si="7"/>
        <v>0</v>
      </c>
      <c r="S48" s="114"/>
      <c r="T48" s="114"/>
      <c r="V48" s="51"/>
      <c r="W48" s="51"/>
      <c r="AD48" s="124"/>
      <c r="AE48" s="124"/>
      <c r="AF48" s="124"/>
      <c r="AG48" s="124"/>
      <c r="AH48" s="124"/>
      <c r="AI48" s="124"/>
      <c r="AJ48" s="124"/>
      <c r="AN48" s="106">
        <v>39</v>
      </c>
      <c r="AO48" s="106">
        <v>54</v>
      </c>
    </row>
    <row r="49" spans="3:41" ht="11.25" customHeight="1" x14ac:dyDescent="0.2">
      <c r="C49" s="117" t="str">
        <f>IF(NP1gads!D50="","",NP1gads!D50)</f>
        <v/>
      </c>
      <c r="D49" s="54">
        <f>NP1gads!E50</f>
        <v>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8"/>
      <c r="Q49" s="50"/>
      <c r="R49" s="40">
        <f t="shared" si="7"/>
        <v>0</v>
      </c>
      <c r="S49" s="114"/>
      <c r="T49" s="114"/>
      <c r="V49" s="51"/>
      <c r="W49" s="51"/>
      <c r="AD49" s="124"/>
      <c r="AE49" s="124"/>
      <c r="AF49" s="124"/>
      <c r="AG49" s="124"/>
      <c r="AH49" s="124"/>
      <c r="AI49" s="124"/>
      <c r="AJ49" s="124"/>
      <c r="AN49" s="106">
        <v>40</v>
      </c>
      <c r="AO49" s="106">
        <v>62</v>
      </c>
    </row>
    <row r="50" spans="3:41" ht="11.25" customHeight="1" x14ac:dyDescent="0.2">
      <c r="C50" s="122"/>
      <c r="D50" s="123" t="s">
        <v>6</v>
      </c>
      <c r="E50" s="57">
        <f>SUM(E37:E49)</f>
        <v>0</v>
      </c>
      <c r="F50" s="57">
        <f t="shared" ref="F50:P50" si="8">SUM(F37:F49)</f>
        <v>0</v>
      </c>
      <c r="G50" s="57">
        <f t="shared" si="8"/>
        <v>0</v>
      </c>
      <c r="H50" s="57">
        <f t="shared" si="8"/>
        <v>0</v>
      </c>
      <c r="I50" s="57">
        <f t="shared" si="8"/>
        <v>0</v>
      </c>
      <c r="J50" s="57">
        <f>SUM(J37:J49)</f>
        <v>0</v>
      </c>
      <c r="K50" s="57">
        <f t="shared" si="8"/>
        <v>0</v>
      </c>
      <c r="L50" s="57">
        <f t="shared" si="8"/>
        <v>0</v>
      </c>
      <c r="M50" s="57">
        <f t="shared" si="8"/>
        <v>0</v>
      </c>
      <c r="N50" s="57">
        <f t="shared" si="8"/>
        <v>0</v>
      </c>
      <c r="O50" s="57">
        <f t="shared" si="8"/>
        <v>0</v>
      </c>
      <c r="P50" s="57">
        <f t="shared" si="8"/>
        <v>0</v>
      </c>
      <c r="Q50" s="45"/>
      <c r="R50" s="40">
        <f>SUM(R37:R49)</f>
        <v>0</v>
      </c>
      <c r="S50" s="114"/>
      <c r="T50" s="114"/>
      <c r="V50" s="25"/>
      <c r="W50" s="62"/>
      <c r="AD50" s="124"/>
      <c r="AE50" s="124"/>
      <c r="AF50" s="124"/>
      <c r="AG50" s="124"/>
      <c r="AH50" s="124"/>
      <c r="AI50" s="124"/>
      <c r="AJ50" s="124"/>
      <c r="AN50" s="106">
        <v>41</v>
      </c>
      <c r="AO50" s="106">
        <v>63</v>
      </c>
    </row>
    <row r="51" spans="3:41" ht="11.25" customHeight="1" x14ac:dyDescent="0.2">
      <c r="C51" s="139" t="s">
        <v>23</v>
      </c>
      <c r="D51" s="126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45"/>
      <c r="R51" s="40"/>
      <c r="S51" s="114"/>
      <c r="T51" s="114"/>
      <c r="V51" s="25"/>
      <c r="W51" s="62"/>
      <c r="AD51" s="124"/>
      <c r="AE51" s="124"/>
      <c r="AF51" s="124"/>
      <c r="AG51" s="124"/>
      <c r="AH51" s="124"/>
      <c r="AI51" s="124"/>
      <c r="AJ51" s="124"/>
    </row>
    <row r="52" spans="3:41" ht="11.25" customHeight="1" x14ac:dyDescent="0.2">
      <c r="C52" s="89" t="str">
        <f>IF(NP1gads!D53="","",NP1gads!D53)</f>
        <v>Pastāvīgi strādājošo darba algas, soc.nod.</v>
      </c>
      <c r="D52" s="54">
        <f>NP1gads!E53</f>
        <v>0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Q52" s="50"/>
      <c r="R52" s="40">
        <f t="shared" si="7"/>
        <v>0</v>
      </c>
      <c r="S52" s="114"/>
      <c r="T52" s="114"/>
      <c r="V52" s="51"/>
      <c r="W52" s="51"/>
      <c r="AD52" s="124"/>
      <c r="AE52" s="124"/>
      <c r="AF52" s="124"/>
      <c r="AG52" s="124"/>
      <c r="AH52" s="124"/>
      <c r="AI52" s="124"/>
      <c r="AJ52" s="124"/>
      <c r="AN52" s="106">
        <v>42</v>
      </c>
      <c r="AO52" s="106">
        <v>64</v>
      </c>
    </row>
    <row r="53" spans="3:41" ht="25.5" customHeight="1" x14ac:dyDescent="0.2">
      <c r="C53" s="153" t="str">
        <f>IF(NP1gads!D54="","",NP1gads!D54)</f>
        <v>Administrācijas izdevumi (piemēram, interneta pieslēgums, 
mobilo sakaru pieslēgums)</v>
      </c>
      <c r="D53" s="54">
        <f>NP1gads!E54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6"/>
      <c r="Q53" s="50"/>
      <c r="R53" s="40">
        <f t="shared" si="7"/>
        <v>0</v>
      </c>
      <c r="S53" s="114"/>
      <c r="T53" s="114"/>
      <c r="V53" s="51"/>
      <c r="W53" s="51"/>
      <c r="AD53" s="124"/>
      <c r="AE53" s="124"/>
      <c r="AF53" s="124"/>
      <c r="AG53" s="124"/>
      <c r="AH53" s="124"/>
      <c r="AI53" s="124"/>
      <c r="AJ53" s="124"/>
      <c r="AN53" s="106">
        <v>43</v>
      </c>
      <c r="AO53" s="106">
        <v>65</v>
      </c>
    </row>
    <row r="54" spans="3:41" ht="11.25" customHeight="1" x14ac:dyDescent="0.2">
      <c r="C54" s="90" t="str">
        <f>IF(NP1gads!D55="","",NP1gads!D55)</f>
        <v>Apdrošināšana (īpašums, veselība, transports)</v>
      </c>
      <c r="D54" s="54">
        <f>NP1gads!E55</f>
        <v>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  <c r="Q54" s="50"/>
      <c r="R54" s="40">
        <f t="shared" si="7"/>
        <v>0</v>
      </c>
      <c r="S54" s="114"/>
      <c r="T54" s="114"/>
      <c r="V54" s="51"/>
      <c r="W54" s="51"/>
      <c r="AD54" s="124"/>
      <c r="AE54" s="124"/>
      <c r="AF54" s="124"/>
      <c r="AG54" s="124"/>
      <c r="AH54" s="124"/>
      <c r="AI54" s="124"/>
      <c r="AJ54" s="124"/>
      <c r="AN54" s="106">
        <v>44</v>
      </c>
      <c r="AO54" s="106">
        <v>66</v>
      </c>
    </row>
    <row r="55" spans="3:41" ht="11.25" customHeight="1" x14ac:dyDescent="0.2">
      <c r="C55" s="89" t="str">
        <f>IF(NP1gads!D56="","",NP1gads!D56)</f>
        <v>Nodokļi un nodevas (NĪN, DRN, ceļu nod., riska valsts nodeva u.c.)</v>
      </c>
      <c r="D55" s="54">
        <f>NP1gads!E56</f>
        <v>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  <c r="Q55" s="50"/>
      <c r="R55" s="40">
        <f t="shared" si="7"/>
        <v>0</v>
      </c>
      <c r="S55" s="114"/>
      <c r="T55" s="114"/>
      <c r="V55" s="51"/>
      <c r="W55" s="51"/>
      <c r="AD55" s="124"/>
      <c r="AE55" s="124"/>
      <c r="AF55" s="124"/>
      <c r="AG55" s="124"/>
      <c r="AH55" s="124"/>
      <c r="AI55" s="124"/>
      <c r="AJ55" s="124"/>
      <c r="AO55" s="106">
        <f>LOOKUP(AF2,AN2:AN54,AO2:AO54)</f>
        <v>66</v>
      </c>
    </row>
    <row r="56" spans="3:41" ht="11.25" customHeight="1" x14ac:dyDescent="0.2">
      <c r="C56" s="89" t="str">
        <f>IF(NP1gads!D57="","",NP1gads!D57)</f>
        <v>Ēku un telpu remonts</v>
      </c>
      <c r="D56" s="54">
        <f>NP1gads!E57</f>
        <v>0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6"/>
      <c r="Q56" s="50"/>
      <c r="R56" s="40">
        <f t="shared" si="7"/>
        <v>0</v>
      </c>
      <c r="S56" s="114"/>
      <c r="T56" s="114"/>
      <c r="V56" s="51"/>
      <c r="W56" s="51"/>
      <c r="AD56" s="124"/>
      <c r="AE56" s="124"/>
      <c r="AF56" s="124"/>
      <c r="AG56" s="124"/>
      <c r="AH56" s="124"/>
      <c r="AI56" s="124"/>
      <c r="AJ56" s="124"/>
    </row>
    <row r="57" spans="3:41" ht="11.25" customHeight="1" x14ac:dyDescent="0.2">
      <c r="C57" s="89" t="str">
        <f>IF(NP1gads!D58="","",NP1gads!D58)</f>
        <v>Nomas maksa par ēkām, zemi</v>
      </c>
      <c r="D57" s="54">
        <f>NP1gads!E58</f>
        <v>0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6"/>
      <c r="Q57" s="50"/>
      <c r="R57" s="40">
        <f t="shared" si="7"/>
        <v>0</v>
      </c>
      <c r="S57" s="114"/>
      <c r="T57" s="114"/>
      <c r="V57" s="51"/>
      <c r="W57" s="51"/>
      <c r="AD57" s="124"/>
      <c r="AE57" s="124"/>
      <c r="AF57" s="124"/>
      <c r="AG57" s="124"/>
      <c r="AH57" s="124"/>
      <c r="AI57" s="124"/>
      <c r="AJ57" s="124"/>
    </row>
    <row r="58" spans="3:41" ht="11.25" customHeight="1" x14ac:dyDescent="0.2">
      <c r="C58" s="89" t="str">
        <f>IF(NP1gads!D59="","",NP1gads!D59)</f>
        <v>Mārketinga izmaksas</v>
      </c>
      <c r="D58" s="54">
        <f>NP1gads!E59</f>
        <v>0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6"/>
      <c r="Q58" s="50"/>
      <c r="R58" s="40">
        <f t="shared" si="7"/>
        <v>0</v>
      </c>
      <c r="S58" s="114"/>
      <c r="T58" s="114"/>
      <c r="V58" s="51"/>
      <c r="W58" s="51"/>
      <c r="AD58" s="124"/>
      <c r="AE58" s="124"/>
      <c r="AF58" s="124"/>
      <c r="AG58" s="124"/>
      <c r="AH58" s="124"/>
      <c r="AI58" s="124"/>
      <c r="AJ58" s="124"/>
    </row>
    <row r="59" spans="3:41" ht="11.25" customHeight="1" x14ac:dyDescent="0.2">
      <c r="C59" s="89" t="str">
        <f>IF(NP1gads!D60="","",NP1gads!D60)</f>
        <v>Komunālo pakalpojumu izmaksas</v>
      </c>
      <c r="D59" s="54">
        <f>NP1gads!E60</f>
        <v>0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6"/>
      <c r="Q59" s="50"/>
      <c r="R59" s="40">
        <f t="shared" si="7"/>
        <v>0</v>
      </c>
      <c r="S59" s="114"/>
      <c r="T59" s="114"/>
      <c r="V59" s="51"/>
      <c r="W59" s="51"/>
      <c r="AD59" s="124"/>
      <c r="AE59" s="124"/>
      <c r="AF59" s="124"/>
      <c r="AG59" s="124"/>
      <c r="AH59" s="124"/>
      <c r="AI59" s="124"/>
      <c r="AJ59" s="124"/>
    </row>
    <row r="60" spans="3:41" ht="11.25" customHeight="1" x14ac:dyDescent="0.2">
      <c r="C60" s="89" t="str">
        <f>IF(NP1gads!D61="","",NP1gads!D61)</f>
        <v>Saimniecības izmaksas (piemēram, degvielas izmaksas)</v>
      </c>
      <c r="D60" s="54">
        <f>NP1gads!E61</f>
        <v>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6"/>
      <c r="Q60" s="50"/>
      <c r="R60" s="40">
        <f t="shared" si="7"/>
        <v>0</v>
      </c>
      <c r="S60" s="114"/>
      <c r="T60" s="114"/>
      <c r="V60" s="51"/>
      <c r="W60" s="51"/>
      <c r="AD60" s="124"/>
      <c r="AE60" s="124"/>
      <c r="AF60" s="124"/>
      <c r="AG60" s="124"/>
      <c r="AH60" s="124"/>
      <c r="AI60" s="124"/>
      <c r="AJ60" s="124"/>
    </row>
    <row r="61" spans="3:41" ht="11.25" customHeight="1" x14ac:dyDescent="0.2">
      <c r="C61" s="61" t="str">
        <f>IF(NP1gads!D62="","",NP1gads!D62)</f>
        <v>citas</v>
      </c>
      <c r="D61" s="54">
        <f>NP1gads!E62</f>
        <v>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6"/>
      <c r="Q61" s="50"/>
      <c r="R61" s="40">
        <f t="shared" si="7"/>
        <v>0</v>
      </c>
      <c r="S61" s="114"/>
      <c r="T61" s="114"/>
      <c r="V61" s="51"/>
      <c r="W61" s="51"/>
      <c r="AD61" s="124"/>
      <c r="AE61" s="124"/>
      <c r="AF61" s="124"/>
      <c r="AG61" s="124"/>
      <c r="AH61" s="124"/>
      <c r="AI61" s="124"/>
      <c r="AJ61" s="124"/>
    </row>
    <row r="62" spans="3:41" ht="11.25" customHeight="1" x14ac:dyDescent="0.2">
      <c r="C62" s="61" t="str">
        <f>IF(NP1gads!D63="","",NP1gads!D63)</f>
        <v>citas</v>
      </c>
      <c r="D62" s="54">
        <f>NP1gads!E63</f>
        <v>0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6"/>
      <c r="Q62" s="50"/>
      <c r="R62" s="40">
        <f t="shared" si="7"/>
        <v>0</v>
      </c>
      <c r="S62" s="114"/>
      <c r="T62" s="114"/>
      <c r="V62" s="51"/>
      <c r="W62" s="51"/>
      <c r="AD62" s="124"/>
      <c r="AE62" s="124"/>
      <c r="AF62" s="124"/>
      <c r="AG62" s="124"/>
      <c r="AH62" s="124"/>
      <c r="AI62" s="124"/>
      <c r="AJ62" s="124"/>
    </row>
    <row r="63" spans="3:41" ht="11.25" customHeight="1" x14ac:dyDescent="0.2">
      <c r="C63" s="117" t="str">
        <f>IF(NP1gads!D64="","",NP1gads!D64)</f>
        <v/>
      </c>
      <c r="D63" s="54">
        <f>NP1gads!E64</f>
        <v>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  <c r="Q63" s="50"/>
      <c r="R63" s="40">
        <f t="shared" si="7"/>
        <v>0</v>
      </c>
      <c r="S63" s="114"/>
      <c r="T63" s="114"/>
      <c r="V63" s="51"/>
      <c r="W63" s="51"/>
      <c r="AD63" s="124"/>
      <c r="AE63" s="124"/>
      <c r="AF63" s="124"/>
      <c r="AG63" s="124"/>
      <c r="AH63" s="124"/>
      <c r="AI63" s="124"/>
      <c r="AJ63" s="124"/>
    </row>
    <row r="64" spans="3:41" ht="11.25" customHeight="1" x14ac:dyDescent="0.2">
      <c r="C64" s="117" t="str">
        <f>IF(NP1gads!D65="","",NP1gads!D65)</f>
        <v/>
      </c>
      <c r="D64" s="54">
        <f>NP1gads!E65</f>
        <v>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8"/>
      <c r="Q64" s="50"/>
      <c r="R64" s="40">
        <f t="shared" si="7"/>
        <v>0</v>
      </c>
      <c r="S64" s="114"/>
      <c r="T64" s="114"/>
      <c r="V64" s="51"/>
      <c r="W64" s="51"/>
      <c r="AD64" s="124"/>
      <c r="AE64" s="124"/>
      <c r="AF64" s="124"/>
      <c r="AG64" s="124"/>
      <c r="AH64" s="124"/>
      <c r="AI64" s="124"/>
      <c r="AJ64" s="124"/>
    </row>
    <row r="65" spans="2:36" ht="11.25" customHeight="1" x14ac:dyDescent="0.2">
      <c r="C65" s="92"/>
      <c r="D65" s="93" t="s">
        <v>6</v>
      </c>
      <c r="E65" s="94">
        <f>SUM(E52:E64)</f>
        <v>0</v>
      </c>
      <c r="F65" s="94">
        <f t="shared" ref="F65:P65" si="9">SUM(F52:F64)</f>
        <v>0</v>
      </c>
      <c r="G65" s="94">
        <f t="shared" si="9"/>
        <v>0</v>
      </c>
      <c r="H65" s="94">
        <f t="shared" si="9"/>
        <v>0</v>
      </c>
      <c r="I65" s="94">
        <f t="shared" si="9"/>
        <v>0</v>
      </c>
      <c r="J65" s="94">
        <f t="shared" si="9"/>
        <v>0</v>
      </c>
      <c r="K65" s="94">
        <f t="shared" si="9"/>
        <v>0</v>
      </c>
      <c r="L65" s="94">
        <f t="shared" si="9"/>
        <v>0</v>
      </c>
      <c r="M65" s="94">
        <f t="shared" si="9"/>
        <v>0</v>
      </c>
      <c r="N65" s="94">
        <f t="shared" si="9"/>
        <v>0</v>
      </c>
      <c r="O65" s="94">
        <f t="shared" si="9"/>
        <v>0</v>
      </c>
      <c r="P65" s="94">
        <f t="shared" si="9"/>
        <v>0</v>
      </c>
      <c r="Q65" s="45"/>
      <c r="R65" s="40">
        <f>SUM(R52:R64)</f>
        <v>0</v>
      </c>
      <c r="S65" s="114"/>
      <c r="T65" s="114"/>
      <c r="V65" s="25"/>
      <c r="W65" s="25"/>
      <c r="AD65" s="124"/>
      <c r="AE65" s="124"/>
      <c r="AF65" s="124"/>
      <c r="AG65" s="124"/>
      <c r="AH65" s="124"/>
      <c r="AI65" s="124"/>
      <c r="AJ65" s="124"/>
    </row>
    <row r="66" spans="2:36" ht="11.25" customHeight="1" x14ac:dyDescent="0.2">
      <c r="C66" s="95" t="str">
        <f>IF(NP1gads!D67="","",NP1gads!D67)</f>
        <v>Līzingu maksājumi: procenti</v>
      </c>
      <c r="D66" s="54">
        <f>NP1gads!E67</f>
        <v>0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50"/>
      <c r="R66" s="40">
        <f t="shared" si="7"/>
        <v>0</v>
      </c>
      <c r="S66" s="114"/>
      <c r="T66" s="114"/>
      <c r="V66" s="51"/>
      <c r="W66" s="51"/>
      <c r="AD66" s="124"/>
      <c r="AE66" s="124"/>
      <c r="AF66" s="124"/>
      <c r="AG66" s="124"/>
      <c r="AH66" s="124"/>
      <c r="AI66" s="124"/>
      <c r="AJ66" s="124"/>
    </row>
    <row r="67" spans="2:36" ht="11.25" customHeight="1" x14ac:dyDescent="0.2">
      <c r="C67" s="53" t="str">
        <f>IF(NP1gads!D68="","",NP1gads!D68)</f>
        <v>Līzingu maksājumi: pamatsumma</v>
      </c>
      <c r="D67" s="54">
        <f>NP1gads!E68</f>
        <v>0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  <c r="Q67" s="50"/>
      <c r="R67" s="40">
        <f>SUM(E67:P67)</f>
        <v>0</v>
      </c>
      <c r="S67" s="114"/>
      <c r="T67" s="114"/>
      <c r="V67" s="51"/>
      <c r="W67" s="51"/>
      <c r="AD67" s="124"/>
      <c r="AE67" s="124"/>
      <c r="AF67" s="124"/>
      <c r="AG67" s="124"/>
      <c r="AH67" s="124"/>
      <c r="AI67" s="124"/>
      <c r="AJ67" s="124"/>
    </row>
    <row r="68" spans="2:36" ht="11.25" customHeight="1" x14ac:dyDescent="0.2">
      <c r="C68" s="53" t="str">
        <f>IF(NP1gads!D69="","",NP1gads!D69)</f>
        <v>Aizdevuma 1 izlietojums</v>
      </c>
      <c r="D68" s="54">
        <f>NP1gads!E69</f>
        <v>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50"/>
      <c r="R68" s="40">
        <f t="shared" si="7"/>
        <v>0</v>
      </c>
      <c r="S68" s="114"/>
      <c r="T68" s="114"/>
      <c r="V68" s="51"/>
      <c r="W68" s="51"/>
      <c r="AD68" s="124"/>
      <c r="AE68" s="124"/>
      <c r="AF68" s="124"/>
      <c r="AG68" s="124"/>
      <c r="AH68" s="124"/>
      <c r="AI68" s="124"/>
      <c r="AJ68" s="124"/>
    </row>
    <row r="69" spans="2:36" ht="11.25" customHeight="1" x14ac:dyDescent="0.2">
      <c r="C69" s="53" t="str">
        <f>IF(NP1gads!D70="","",NP1gads!D70)</f>
        <v>Aizdevuma 2 izlietojums</v>
      </c>
      <c r="D69" s="54">
        <f>NP1gads!E70</f>
        <v>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50"/>
      <c r="R69" s="40">
        <f t="shared" si="7"/>
        <v>0</v>
      </c>
      <c r="S69" s="114"/>
      <c r="T69" s="114"/>
      <c r="V69" s="51"/>
      <c r="W69" s="51"/>
      <c r="AD69" s="124"/>
      <c r="AE69" s="124"/>
      <c r="AF69" s="124"/>
      <c r="AG69" s="124"/>
      <c r="AH69" s="124"/>
      <c r="AI69" s="124"/>
      <c r="AJ69" s="124"/>
    </row>
    <row r="70" spans="2:36" ht="11.25" customHeight="1" x14ac:dyDescent="0.2">
      <c r="C70" s="53" t="str">
        <f>IF(NP1gads!D71="","",NP1gads!D71)</f>
        <v>Cita finansējuma izlietojums</v>
      </c>
      <c r="D70" s="54">
        <f>NP1gads!E71</f>
        <v>0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8"/>
      <c r="Q70" s="50"/>
      <c r="R70" s="40">
        <f>SUM(E70:P70)</f>
        <v>0</v>
      </c>
      <c r="S70" s="114"/>
      <c r="T70" s="114"/>
      <c r="V70" s="51"/>
      <c r="W70" s="51"/>
      <c r="AD70" s="124"/>
      <c r="AE70" s="124"/>
      <c r="AF70" s="124"/>
      <c r="AG70" s="124"/>
      <c r="AH70" s="124"/>
      <c r="AI70" s="124"/>
      <c r="AJ70" s="124"/>
    </row>
    <row r="71" spans="2:36" ht="12" customHeight="1" x14ac:dyDescent="0.2">
      <c r="C71" s="4" t="s">
        <v>45</v>
      </c>
      <c r="D71" s="4"/>
      <c r="E71" s="94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94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94">
        <f t="shared" si="10"/>
        <v>0</v>
      </c>
      <c r="H71" s="94">
        <f t="shared" si="10"/>
        <v>0</v>
      </c>
      <c r="I71" s="94">
        <f t="shared" si="10"/>
        <v>0</v>
      </c>
      <c r="J71" s="94">
        <f t="shared" si="10"/>
        <v>0</v>
      </c>
      <c r="K71" s="94">
        <f t="shared" si="10"/>
        <v>0</v>
      </c>
      <c r="L71" s="94">
        <f t="shared" si="10"/>
        <v>0</v>
      </c>
      <c r="M71" s="94">
        <f t="shared" si="10"/>
        <v>0</v>
      </c>
      <c r="N71" s="94">
        <f t="shared" si="10"/>
        <v>0</v>
      </c>
      <c r="O71" s="94">
        <f t="shared" si="10"/>
        <v>0</v>
      </c>
      <c r="P71" s="94">
        <f t="shared" si="10"/>
        <v>0</v>
      </c>
      <c r="Q71" s="50"/>
      <c r="R71" s="40">
        <f t="shared" si="10"/>
        <v>0</v>
      </c>
      <c r="S71" s="114"/>
      <c r="T71" s="114"/>
      <c r="V71" s="62"/>
      <c r="W71" s="62"/>
      <c r="AD71" s="124"/>
      <c r="AE71" s="124"/>
      <c r="AF71" s="124"/>
      <c r="AG71" s="124"/>
      <c r="AH71" s="124"/>
      <c r="AI71" s="124"/>
      <c r="AJ71" s="124"/>
    </row>
    <row r="72" spans="2:36" ht="12.75" customHeight="1" x14ac:dyDescent="0.2">
      <c r="C72" s="1" t="str">
        <f>IF(NP1gads!D73="","",NP1gads!D73)</f>
        <v>Aizdevuma procenti</v>
      </c>
      <c r="D72" s="167" t="str">
        <f>IF(NP1gads!E73="","",NP1gads!E73)</f>
        <v/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  <c r="Q72" s="50"/>
      <c r="R72" s="40">
        <f t="shared" si="7"/>
        <v>0</v>
      </c>
      <c r="S72" s="114"/>
      <c r="T72" s="114"/>
      <c r="V72" s="51"/>
      <c r="W72" s="51"/>
      <c r="AD72" s="124"/>
      <c r="AE72" s="124"/>
      <c r="AF72" s="124"/>
      <c r="AG72" s="124"/>
      <c r="AH72" s="124"/>
      <c r="AI72" s="124"/>
      <c r="AJ72" s="124"/>
    </row>
    <row r="73" spans="2:36" ht="12.75" customHeight="1" x14ac:dyDescent="0.2">
      <c r="C73" s="1" t="str">
        <f>IF(NP1gads!D74="","",NP1gads!D74)</f>
        <v>Aizdevuma pamatsummas atmaksa</v>
      </c>
      <c r="D73" s="167" t="str">
        <f>IF(NP1gads!E74="","",NP1gads!E74)</f>
        <v/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50"/>
      <c r="R73" s="40">
        <f>SUM(E73:P73)</f>
        <v>0</v>
      </c>
      <c r="S73" s="114"/>
      <c r="T73" s="114"/>
      <c r="V73" s="51"/>
      <c r="W73" s="51"/>
      <c r="AD73" s="124"/>
      <c r="AE73" s="124"/>
      <c r="AF73" s="124"/>
      <c r="AG73" s="124"/>
      <c r="AH73" s="124"/>
      <c r="AI73" s="124"/>
      <c r="AJ73" s="124"/>
    </row>
    <row r="74" spans="2:36" ht="12.75" customHeight="1" x14ac:dyDescent="0.2">
      <c r="C74" s="1" t="str">
        <f>IF(NP1gads!D75="","",NP1gads!D75)</f>
        <v>Citu aizdevumu procenti</v>
      </c>
      <c r="D74" s="167" t="str">
        <f>IF(NP1gads!E75="","",NP1gads!E75)</f>
        <v/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50"/>
      <c r="R74" s="40">
        <f t="shared" si="7"/>
        <v>0</v>
      </c>
      <c r="S74" s="114"/>
      <c r="T74" s="114"/>
      <c r="V74" s="51"/>
      <c r="W74" s="51"/>
      <c r="AD74" s="124"/>
      <c r="AE74" s="124"/>
      <c r="AF74" s="124"/>
      <c r="AG74" s="124"/>
      <c r="AH74" s="124"/>
      <c r="AI74" s="124"/>
      <c r="AJ74" s="124"/>
    </row>
    <row r="75" spans="2:36" ht="12.75" customHeight="1" x14ac:dyDescent="0.2">
      <c r="C75" s="1" t="str">
        <f>IF(NP1gads!D76="","",NP1gads!D76)</f>
        <v>Citu aizdevumu pamatsummas</v>
      </c>
      <c r="D75" s="167" t="str">
        <f>IF(NP1gads!E76="","",NP1gads!E76)</f>
        <v/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50"/>
      <c r="R75" s="40">
        <f t="shared" si="7"/>
        <v>0</v>
      </c>
      <c r="S75" s="114"/>
      <c r="T75" s="114"/>
      <c r="V75" s="51"/>
      <c r="W75" s="51"/>
      <c r="AD75" s="124"/>
      <c r="AE75" s="124"/>
      <c r="AF75" s="124"/>
      <c r="AG75" s="124"/>
      <c r="AH75" s="124"/>
      <c r="AI75" s="124"/>
      <c r="AJ75" s="124"/>
    </row>
    <row r="76" spans="2:36" ht="12.75" customHeight="1" x14ac:dyDescent="0.2">
      <c r="C76" s="1" t="str">
        <f>IF(NP1gads!D77="","",NP1gads!D77)</f>
        <v>Ar pamatdarbību nesaistīto aizdevumu pamatsummas un procenti</v>
      </c>
      <c r="D76" s="167" t="str">
        <f>IF(NP1gads!E77="","",NP1gads!E77)</f>
        <v/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50"/>
      <c r="R76" s="40">
        <f>SUM(E76:P76)</f>
        <v>0</v>
      </c>
      <c r="S76" s="114"/>
      <c r="T76" s="114"/>
      <c r="V76" s="51"/>
      <c r="W76" s="51"/>
      <c r="AD76" s="124"/>
      <c r="AE76" s="124"/>
      <c r="AF76" s="124"/>
      <c r="AG76" s="124"/>
      <c r="AH76" s="124"/>
      <c r="AI76" s="124"/>
      <c r="AJ76" s="124"/>
    </row>
    <row r="77" spans="2:36" ht="12.75" customHeight="1" x14ac:dyDescent="0.2">
      <c r="C77" s="1" t="str">
        <f>IF(NP1gads!D78="","",NP1gads!D78)</f>
        <v>Ienākuma nodoklis / Mikrouzņēmuma nodoklis</v>
      </c>
      <c r="D77" s="167" t="str">
        <f>IF(NP1gads!E78="","",NP1gads!E78)</f>
        <v/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50"/>
      <c r="R77" s="40">
        <f t="shared" si="7"/>
        <v>0</v>
      </c>
      <c r="S77" s="114"/>
      <c r="T77" s="114"/>
      <c r="V77" s="51"/>
      <c r="W77" s="51"/>
      <c r="AD77" s="124"/>
      <c r="AE77" s="124"/>
      <c r="AF77" s="124"/>
      <c r="AG77" s="124"/>
      <c r="AH77" s="124"/>
      <c r="AI77" s="124"/>
      <c r="AJ77" s="124"/>
    </row>
    <row r="78" spans="2:36" ht="12.75" customHeight="1" x14ac:dyDescent="0.2">
      <c r="C78" s="1"/>
      <c r="D78" s="1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8"/>
      <c r="Q78" s="50"/>
      <c r="R78" s="40">
        <f>SUM(E78:P78)</f>
        <v>0</v>
      </c>
      <c r="S78" s="114"/>
      <c r="T78" s="114"/>
      <c r="V78" s="51"/>
      <c r="W78" s="51"/>
      <c r="AD78" s="124"/>
      <c r="AE78" s="124"/>
      <c r="AF78" s="124"/>
      <c r="AG78" s="124"/>
      <c r="AH78" s="124"/>
      <c r="AI78" s="124"/>
      <c r="AJ78" s="124"/>
    </row>
    <row r="79" spans="2:36" ht="12.75" customHeight="1" x14ac:dyDescent="0.2">
      <c r="C79" s="168" t="str">
        <f>IF(NP1gads!D80="","",NP1gads!D80)</f>
        <v>Maksājamais Pievienotās vērtības nodoklis</v>
      </c>
      <c r="D79" s="169" t="str">
        <f>IF(NP1gads!E80="","",NP1gads!E80)</f>
        <v/>
      </c>
      <c r="E79" s="141">
        <f>NP1gads!Q32-NP1gads!Q72</f>
        <v>0</v>
      </c>
      <c r="F79" s="141">
        <f>E31-E71</f>
        <v>0</v>
      </c>
      <c r="G79" s="141">
        <f t="shared" ref="G79:O79" si="11">F31-F71</f>
        <v>0</v>
      </c>
      <c r="H79" s="141">
        <f t="shared" si="11"/>
        <v>0</v>
      </c>
      <c r="I79" s="141">
        <f t="shared" si="11"/>
        <v>0</v>
      </c>
      <c r="J79" s="141">
        <f t="shared" si="11"/>
        <v>0</v>
      </c>
      <c r="K79" s="141">
        <f t="shared" si="11"/>
        <v>0</v>
      </c>
      <c r="L79" s="141">
        <f t="shared" si="11"/>
        <v>0</v>
      </c>
      <c r="M79" s="141">
        <f t="shared" si="11"/>
        <v>0</v>
      </c>
      <c r="N79" s="141">
        <f t="shared" si="11"/>
        <v>0</v>
      </c>
      <c r="O79" s="141">
        <f t="shared" si="11"/>
        <v>0</v>
      </c>
      <c r="P79" s="142">
        <f>O31-O71</f>
        <v>0</v>
      </c>
      <c r="Q79" s="45"/>
      <c r="R79" s="40">
        <f>SUM(E79:P79)</f>
        <v>0</v>
      </c>
      <c r="S79" s="114"/>
      <c r="T79" s="114"/>
      <c r="V79" s="62"/>
      <c r="W79" s="62"/>
      <c r="AD79" s="124"/>
      <c r="AE79" s="124"/>
      <c r="AF79" s="124"/>
      <c r="AG79" s="124"/>
      <c r="AH79" s="124"/>
      <c r="AI79" s="124"/>
      <c r="AJ79" s="124"/>
    </row>
    <row r="80" spans="2:36" ht="21.75" customHeight="1" thickBot="1" x14ac:dyDescent="0.25">
      <c r="B80" s="110"/>
      <c r="C80" s="104"/>
      <c r="D80" s="105" t="s">
        <v>53</v>
      </c>
      <c r="E80" s="74">
        <f t="shared" ref="E80:P80" si="12">SUM(E35,E50,E65,E66:E79)</f>
        <v>0</v>
      </c>
      <c r="F80" s="74">
        <f t="shared" si="12"/>
        <v>0</v>
      </c>
      <c r="G80" s="74">
        <f>SUM(G35,G50,G65,G66:G79)</f>
        <v>0</v>
      </c>
      <c r="H80" s="74">
        <f t="shared" si="12"/>
        <v>0</v>
      </c>
      <c r="I80" s="74">
        <f t="shared" si="12"/>
        <v>0</v>
      </c>
      <c r="J80" s="74">
        <f t="shared" si="12"/>
        <v>0</v>
      </c>
      <c r="K80" s="74">
        <f t="shared" si="12"/>
        <v>0</v>
      </c>
      <c r="L80" s="74">
        <f t="shared" si="12"/>
        <v>0</v>
      </c>
      <c r="M80" s="74">
        <f t="shared" si="12"/>
        <v>0</v>
      </c>
      <c r="N80" s="74">
        <f t="shared" si="12"/>
        <v>0</v>
      </c>
      <c r="O80" s="74">
        <f t="shared" si="12"/>
        <v>0</v>
      </c>
      <c r="P80" s="74">
        <f t="shared" si="12"/>
        <v>0</v>
      </c>
      <c r="Q80" s="74"/>
      <c r="R80" s="74">
        <f>SUM(R35,R50,R65,R66:R79)</f>
        <v>0</v>
      </c>
      <c r="S80" s="143"/>
      <c r="T80" s="143"/>
      <c r="V80" s="25"/>
      <c r="W80" s="25"/>
      <c r="AD80" s="124"/>
      <c r="AE80" s="124"/>
      <c r="AF80" s="124"/>
      <c r="AG80" s="124"/>
      <c r="AH80" s="124"/>
      <c r="AI80" s="124"/>
      <c r="AJ80" s="124"/>
    </row>
    <row r="81" spans="2:256" ht="12.75" customHeight="1" thickTop="1" x14ac:dyDescent="0.2">
      <c r="D81" s="24" t="s">
        <v>54</v>
      </c>
      <c r="E81" s="40">
        <f t="shared" ref="E81:P81" si="13">E32-E80</f>
        <v>0</v>
      </c>
      <c r="F81" s="40">
        <f t="shared" si="13"/>
        <v>0</v>
      </c>
      <c r="G81" s="40">
        <f t="shared" si="13"/>
        <v>0</v>
      </c>
      <c r="H81" s="40">
        <f t="shared" si="13"/>
        <v>0</v>
      </c>
      <c r="I81" s="40">
        <f t="shared" si="13"/>
        <v>0</v>
      </c>
      <c r="J81" s="40">
        <f t="shared" si="13"/>
        <v>0</v>
      </c>
      <c r="K81" s="40">
        <f t="shared" si="13"/>
        <v>0</v>
      </c>
      <c r="L81" s="40">
        <f t="shared" si="13"/>
        <v>0</v>
      </c>
      <c r="M81" s="40">
        <f t="shared" si="13"/>
        <v>0</v>
      </c>
      <c r="N81" s="40">
        <f t="shared" si="13"/>
        <v>0</v>
      </c>
      <c r="O81" s="40">
        <f t="shared" si="13"/>
        <v>0</v>
      </c>
      <c r="P81" s="40">
        <f t="shared" si="13"/>
        <v>0</v>
      </c>
      <c r="Q81" s="40"/>
      <c r="R81" s="40">
        <f>R32-R80</f>
        <v>0</v>
      </c>
      <c r="S81" s="114"/>
      <c r="T81" s="114"/>
      <c r="V81" s="25"/>
      <c r="W81" s="25"/>
      <c r="AD81" s="124"/>
      <c r="AE81" s="124"/>
      <c r="AF81" s="124"/>
      <c r="AG81" s="124"/>
      <c r="AH81" s="124"/>
      <c r="AI81" s="124"/>
      <c r="AJ81" s="124"/>
    </row>
    <row r="82" spans="2:256" ht="7.5" hidden="1" customHeight="1" x14ac:dyDescent="0.2">
      <c r="C82" s="62"/>
      <c r="D82" s="62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114"/>
      <c r="T82" s="114"/>
      <c r="V82" s="62"/>
      <c r="W82" s="62"/>
      <c r="AD82" s="124"/>
      <c r="AE82" s="124"/>
      <c r="AF82" s="124"/>
      <c r="AG82" s="124"/>
      <c r="AH82" s="124"/>
      <c r="AI82" s="124"/>
      <c r="AJ82" s="124"/>
    </row>
    <row r="83" spans="2:256" ht="12.75" customHeight="1" x14ac:dyDescent="0.2">
      <c r="C83" s="24"/>
      <c r="D83" s="24" t="s">
        <v>55</v>
      </c>
      <c r="E83" s="40">
        <f>E7+E32-E80</f>
        <v>0</v>
      </c>
      <c r="F83" s="40">
        <f t="shared" ref="F83:P83" si="14">F7+F32-F80</f>
        <v>0</v>
      </c>
      <c r="G83" s="40">
        <f t="shared" si="14"/>
        <v>0</v>
      </c>
      <c r="H83" s="40">
        <f t="shared" si="14"/>
        <v>0</v>
      </c>
      <c r="I83" s="40">
        <f t="shared" si="14"/>
        <v>0</v>
      </c>
      <c r="J83" s="40">
        <f t="shared" si="14"/>
        <v>0</v>
      </c>
      <c r="K83" s="40">
        <f t="shared" si="14"/>
        <v>0</v>
      </c>
      <c r="L83" s="40">
        <f t="shared" si="14"/>
        <v>0</v>
      </c>
      <c r="M83" s="40">
        <f t="shared" si="14"/>
        <v>0</v>
      </c>
      <c r="N83" s="40">
        <f t="shared" si="14"/>
        <v>0</v>
      </c>
      <c r="O83" s="40">
        <f t="shared" si="14"/>
        <v>0</v>
      </c>
      <c r="P83" s="40">
        <f t="shared" si="14"/>
        <v>0</v>
      </c>
      <c r="Q83" s="40"/>
      <c r="R83" s="40"/>
      <c r="S83" s="114"/>
      <c r="T83" s="114"/>
      <c r="V83" s="25"/>
      <c r="W83" s="25"/>
      <c r="AD83" s="124"/>
      <c r="AE83" s="124"/>
      <c r="AF83" s="124"/>
      <c r="AG83" s="124"/>
      <c r="AH83" s="124"/>
      <c r="AI83" s="124"/>
      <c r="AJ83" s="124"/>
    </row>
    <row r="84" spans="2:256" ht="6.75" customHeight="1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07"/>
      <c r="EH84" s="107"/>
      <c r="EI84" s="107"/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107"/>
      <c r="EY84" s="107"/>
      <c r="EZ84" s="107"/>
      <c r="FA84" s="107"/>
      <c r="FB84" s="107"/>
      <c r="FC84" s="107"/>
      <c r="FD84" s="107"/>
      <c r="FE84" s="107"/>
      <c r="FF84" s="107"/>
      <c r="FG84" s="107"/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7"/>
      <c r="GI84" s="107"/>
      <c r="GJ84" s="107"/>
      <c r="GK84" s="107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7"/>
      <c r="GW84" s="107"/>
      <c r="GX84" s="107"/>
      <c r="GY84" s="107"/>
      <c r="GZ84" s="107"/>
      <c r="HA84" s="107"/>
      <c r="HB84" s="107"/>
      <c r="HC84" s="107"/>
      <c r="HD84" s="107"/>
      <c r="HE84" s="107"/>
      <c r="HF84" s="107"/>
      <c r="HG84" s="107"/>
      <c r="HH84" s="107"/>
      <c r="HI84" s="107"/>
      <c r="HJ84" s="107"/>
      <c r="HK84" s="107"/>
      <c r="HL84" s="107"/>
      <c r="HM84" s="107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07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07"/>
      <c r="IV84" s="107"/>
    </row>
    <row r="85" spans="2:256" ht="12.75" hidden="1" customHeight="1" x14ac:dyDescent="0.2"/>
    <row r="86" spans="2:256" ht="12.75" hidden="1" customHeight="1" x14ac:dyDescent="0.2"/>
    <row r="87" spans="2:256" ht="12.75" hidden="1" customHeight="1" x14ac:dyDescent="0.2"/>
    <row r="88" spans="2:256" ht="12.75" hidden="1" customHeight="1" x14ac:dyDescent="0.2"/>
    <row r="89" spans="2:256" ht="12.75" hidden="1" customHeight="1" x14ac:dyDescent="0.2"/>
    <row r="90" spans="2:256" ht="12.75" hidden="1" customHeight="1" x14ac:dyDescent="0.2"/>
    <row r="91" spans="2:256" ht="12.75" hidden="1" customHeight="1" x14ac:dyDescent="0.2"/>
    <row r="92" spans="2:256" ht="12.75" hidden="1" customHeight="1" x14ac:dyDescent="0.2"/>
    <row r="93" spans="2:256" ht="12.75" hidden="1" customHeight="1" x14ac:dyDescent="0.2"/>
    <row r="94" spans="2:256" ht="12.75" hidden="1" customHeight="1" x14ac:dyDescent="0.2"/>
    <row r="95" spans="2:256" ht="12.75" hidden="1" customHeight="1" x14ac:dyDescent="0.2"/>
    <row r="96" spans="2:256" ht="12.75" hidden="1" customHeight="1" x14ac:dyDescent="0.2"/>
    <row r="97" spans="3:7" ht="12.75" hidden="1" customHeight="1" x14ac:dyDescent="0.2"/>
    <row r="98" spans="3:7" ht="12.75" hidden="1" customHeight="1" x14ac:dyDescent="0.2"/>
    <row r="99" spans="3:7" ht="12.75" hidden="1" customHeight="1" x14ac:dyDescent="0.2"/>
    <row r="100" spans="3:7" ht="12.75" hidden="1" customHeight="1" x14ac:dyDescent="0.2"/>
    <row r="101" spans="3:7" x14ac:dyDescent="0.2"/>
    <row r="102" spans="3:7" x14ac:dyDescent="0.2">
      <c r="C102" s="106" t="s">
        <v>83</v>
      </c>
      <c r="G102" s="106" t="s">
        <v>82</v>
      </c>
    </row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3:D3"/>
    <mergeCell ref="F3:H3"/>
    <mergeCell ref="F4:H4"/>
    <mergeCell ref="C71:D71"/>
    <mergeCell ref="C72:D72"/>
    <mergeCell ref="C78:D78"/>
    <mergeCell ref="C79:D79"/>
    <mergeCell ref="C73:D73"/>
    <mergeCell ref="C74:D74"/>
    <mergeCell ref="C75:D75"/>
    <mergeCell ref="C76:D76"/>
    <mergeCell ref="C77:D77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NP1gads</vt:lpstr>
      <vt:lpstr>NP2gads</vt:lpstr>
      <vt:lpstr>NP1gads!Print_Area</vt:lpstr>
      <vt:lpstr>NP2gads!Print_Area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Tamara.Valuka</cp:lastModifiedBy>
  <cp:lastPrinted>2022-07-28T05:06:19Z</cp:lastPrinted>
  <dcterms:created xsi:type="dcterms:W3CDTF">2019-07-31T17:50:12Z</dcterms:created>
  <dcterms:modified xsi:type="dcterms:W3CDTF">2026-03-20T06:34:45Z</dcterms:modified>
  <cp:category/>
</cp:coreProperties>
</file>