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C:\Users\Agnese\Desktop\"/>
    </mc:Choice>
  </mc:AlternateContent>
  <xr:revisionPtr revIDLastSave="0" documentId="8_{47EC5297-63C7-400B-9DD2-CE8C8C04F812}" xr6:coauthVersionLast="47" xr6:coauthVersionMax="47" xr10:uidLastSave="{00000000-0000-0000-0000-000000000000}"/>
  <bookViews>
    <workbookView xWindow="-108" yWindow="-108" windowWidth="23256" windowHeight="12456" tabRatio="840" firstSheet="1" activeTab="2"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Izglitiba'!$A$1:$L$95</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aizsardziba'!$A$1:$K$42</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sakari'!$A$1:$K$135</definedName>
    <definedName name="_xlnm._FilterDatabase" localSheetId="10" hidden="1">'RV8 Vide'!$A$1:$K$156</definedName>
    <definedName name="_Hlk161319372" localSheetId="3">'RV1 Izglitiba'!$D$54</definedName>
    <definedName name="_xlnm.Print_Area" localSheetId="2">Ievads!$A$1:$G$41</definedName>
    <definedName name="_xlnm.Print_Area" localSheetId="3">'RV1 Izglitiba'!$B$1:$L$98</definedName>
    <definedName name="_xlnm.Print_Area" localSheetId="4">'RV2 Kultura kulturvide'!$A$1:$K$97</definedName>
    <definedName name="_xlnm.Print_Area" localSheetId="5">'RV3 Veseliba sports'!$A$1:$K$41</definedName>
    <definedName name="_xlnm.Print_Area" localSheetId="6">'RV4 Sociala aizsardziba'!$A$1:$K$33</definedName>
    <definedName name="_xlnm.Print_Area" localSheetId="7">'RV5 Parvaldiba sadarbiba'!$A$1:$K$47</definedName>
    <definedName name="_xlnm.Print_Area" localSheetId="8">'RV6 Uznemejdarbiba'!$A$1:$K$31</definedName>
    <definedName name="_xlnm.Print_Area" localSheetId="9">'RV7 Mobilitate satiksme sakari'!$A$1:$K$132</definedName>
    <definedName name="_xlnm.Print_Area" localSheetId="10">'RV8 Vide'!$A$1:$K$154</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9" l="1"/>
  <c r="D156"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3" i="19"/>
  <c r="E131" i="19"/>
  <c r="E130" i="19"/>
  <c r="E129" i="19"/>
  <c r="E121" i="19"/>
  <c r="E120" i="19"/>
  <c r="E119" i="19"/>
  <c r="E118" i="19"/>
  <c r="E117" i="19"/>
  <c r="E116" i="19"/>
  <c r="E115" i="19"/>
  <c r="E114" i="19"/>
  <c r="E113" i="19"/>
  <c r="E112" i="19"/>
  <c r="E110" i="19"/>
  <c r="E109" i="19"/>
  <c r="E107" i="19"/>
  <c r="E106" i="19"/>
  <c r="E105" i="19"/>
  <c r="E103" i="19"/>
  <c r="E102" i="19"/>
  <c r="G100" i="19"/>
  <c r="E100" i="19"/>
  <c r="G99" i="19"/>
  <c r="E99" i="19"/>
  <c r="G98" i="19"/>
  <c r="E98"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8" i="16"/>
  <c r="D47" i="16"/>
  <c r="G23" i="16"/>
  <c r="G15" i="16"/>
  <c r="E15" i="16"/>
  <c r="D15" i="16"/>
  <c r="E5" i="16"/>
  <c r="E4" i="16"/>
  <c r="D34" i="15"/>
  <c r="D23" i="15"/>
  <c r="E14" i="15"/>
  <c r="E13" i="15"/>
  <c r="E12" i="15"/>
  <c r="E11" i="15"/>
  <c r="E10" i="15"/>
  <c r="E9" i="15"/>
  <c r="E8" i="15"/>
  <c r="E7" i="15"/>
  <c r="E6" i="15"/>
  <c r="E5" i="15"/>
  <c r="G4" i="15"/>
  <c r="D42" i="14"/>
  <c r="D41" i="14"/>
  <c r="D40" i="14"/>
  <c r="E34" i="14"/>
  <c r="E33" i="14"/>
  <c r="E32" i="14"/>
  <c r="E31" i="14"/>
  <c r="E28" i="14"/>
  <c r="E25" i="14"/>
  <c r="E24" i="14"/>
  <c r="E23" i="14"/>
  <c r="E14"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99" i="11"/>
  <c r="F84" i="11"/>
  <c r="F83" i="11"/>
  <c r="F82" i="11"/>
  <c r="F81" i="11"/>
  <c r="F80" i="11"/>
  <c r="F71" i="11"/>
  <c r="F70" i="11"/>
  <c r="H69" i="11"/>
  <c r="F69" i="11"/>
  <c r="F65" i="11"/>
  <c r="F58" i="11"/>
  <c r="F46" i="11"/>
  <c r="F45" i="11"/>
  <c r="F43" i="11"/>
  <c r="F37" i="11"/>
  <c r="F34" i="11"/>
  <c r="F31" i="11"/>
  <c r="F30" i="11"/>
  <c r="F29" i="11"/>
  <c r="F28" i="11"/>
  <c r="F26" i="11"/>
  <c r="F20" i="11"/>
  <c r="F16" i="11"/>
  <c r="F15" i="11"/>
  <c r="F14" i="11"/>
  <c r="F13" i="11"/>
  <c r="F11" i="11"/>
  <c r="F7" i="11"/>
  <c r="E5" i="1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text>
    </comment>
    <comment ref="E3" authorId="1" shapeId="0" xr:uid="{00000000-0006-0000-0000-000002000000}">
      <text>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text>
    </comment>
    <comment ref="E14" authorId="2" shapeId="0" xr:uid="{00000000-0006-0000-0000-000003000000}">
      <text>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text>
    </comment>
    <comment ref="E41" authorId="3" shapeId="0" xr:uid="{00000000-0006-0000-0000-000004000000}">
      <text>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text>
    </comment>
    <comment ref="E78" authorId="4" shapeId="0" xr:uid="{00000000-0006-0000-0000-000005000000}">
      <text>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text>
    </comment>
    <comment ref="F138" authorId="5" shapeId="0" xr:uid="{00000000-0006-0000-0000-000006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 ref="F139" authorId="6" shapeId="0" xr:uid="{00000000-0006-0000-0000-000007000000}">
      <text>
        <t>[Komentārs ar pavedienu]
Jūsu Excel versija ļauj lasīt šo komentāru ar pavedienu, tomēr visi tā labojumi tiks noņemti, ja fails tiks atvērts jaunākā Excel versijā. Papildinformācija: https://go.microsoft.com/fwlink/?linkid=870924
Komentārs:
    gadā EUR 100</t>
      </text>
    </comment>
    <comment ref="F234" authorId="7" shapeId="0" xr:uid="{00000000-0006-0000-0000-000008000000}">
      <text>
        <t>[Komentārs ar pavedienu]
Jūsu Excel versija ļauj lasīt šo komentāru ar pavedienu, tomēr visi tā labojumi tiks noņemti, ja fails tiks atvērts jaunākā Excel versijā. Papildinformācija: https://go.microsoft.com/fwlink/?linkid=870924
Komentārs:
    gadā EUR 500</t>
      </text>
    </comment>
    <comment ref="F236" authorId="8" shapeId="0" xr:uid="{00000000-0006-0000-0000-000009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List>
</comments>
</file>

<file path=xl/sharedStrings.xml><?xml version="1.0" encoding="utf-8"?>
<sst xmlns="http://schemas.openxmlformats.org/spreadsheetml/2006/main" count="10456" uniqueCount="3671">
  <si>
    <t>Rīcības virziens</t>
  </si>
  <si>
    <t>Uzdevums</t>
  </si>
  <si>
    <t>Identifikators: 
D vai Pr</t>
  </si>
  <si>
    <r>
      <t xml:space="preserve">Darbības / </t>
    </r>
    <r>
      <rPr>
        <b/>
        <sz val="14"/>
        <color theme="4" tint="-0.24622333445234534"/>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</si>
  <si>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</si>
  <si>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</si>
  <si>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</si>
  <si>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</si>
  <si>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</si>
  <si>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</si>
  <si>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</si>
  <si>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</si>
  <si>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</si>
  <si>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</si>
  <si>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</si>
  <si>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</si>
  <si>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</si>
  <si>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</si>
  <si>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</si>
  <si>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</si>
  <si>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</si>
  <si>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</si>
  <si>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</si>
  <si>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</si>
  <si>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</si>
  <si>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</si>
  <si>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</si>
  <si>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</si>
  <si>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</si>
  <si>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</si>
  <si>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</si>
  <si>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</si>
  <si>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</si>
  <si>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</si>
  <si>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</si>
  <si>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</si>
  <si>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</si>
  <si>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</si>
  <si>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</si>
  <si>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</si>
  <si>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</si>
  <si>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</si>
  <si>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</si>
  <si>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</si>
  <si>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</si>
  <si>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</si>
  <si>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</si>
  <si>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</si>
  <si>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</si>
  <si>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</si>
  <si>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</si>
  <si>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</si>
  <si>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</si>
  <si>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</si>
  <si>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</si>
  <si>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</si>
  <si>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</si>
  <si>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</si>
  <si>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</si>
  <si>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</si>
  <si>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</si>
  <si>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</si>
  <si>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</si>
  <si>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</si>
  <si>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</si>
  <si>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</si>
  <si>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</si>
  <si>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</si>
  <si>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</si>
  <si>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</si>
  <si>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</si>
  <si>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</si>
  <si>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</si>
  <si>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</si>
  <si>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</si>
  <si>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</si>
  <si>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</si>
  <si>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</si>
  <si>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</si>
  <si>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</si>
  <si>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</si>
  <si>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</si>
  <si>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</si>
  <si>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</si>
  <si>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</si>
  <si>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</si>
  <si>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</si>
  <si>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</si>
  <si>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</si>
  <si>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</si>
  <si>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</si>
  <si>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</si>
  <si>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</si>
  <si>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</si>
  <si>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</si>
  <si>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</si>
  <si>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</si>
  <si>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</si>
  <si>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</si>
  <si>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</si>
  <si>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</si>
  <si>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</si>
  <si>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</si>
  <si>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</si>
  <si>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</si>
  <si>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</si>
  <si>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</si>
  <si>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</si>
  <si>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</si>
  <si>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</si>
  <si>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</si>
  <si>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</si>
  <si>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</si>
  <si>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</si>
  <si>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</si>
  <si>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</si>
  <si>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</si>
  <si>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</si>
  <si>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</si>
  <si>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</si>
  <si>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</si>
  <si>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</si>
  <si>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</si>
  <si>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</si>
  <si>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</si>
  <si>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</si>
  <si>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</si>
  <si>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</si>
  <si>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</si>
  <si>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</si>
  <si>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</si>
  <si>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</si>
  <si>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</si>
  <si>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</si>
  <si>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</si>
  <si>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</si>
  <si>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</si>
  <si>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</si>
  <si>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</si>
  <si>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</si>
  <si>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</si>
  <si>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</si>
  <si>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</si>
  <si>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</si>
  <si>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</si>
  <si>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</si>
  <si>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</si>
  <si>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</si>
  <si>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</si>
  <si>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</si>
  <si>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</si>
  <si>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</si>
  <si>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</si>
  <si>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</si>
  <si>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</si>
  <si>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</si>
  <si>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</si>
  <si>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</si>
  <si>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</si>
  <si>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</si>
  <si>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</si>
  <si>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</si>
  <si>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</si>
  <si>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</si>
  <si>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</si>
  <si>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</si>
  <si>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</si>
  <si>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</si>
  <si>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</si>
  <si>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</si>
  <si>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</si>
  <si>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</si>
  <si>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</si>
  <si>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</si>
  <si>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</si>
  <si>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</si>
  <si>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</si>
  <si>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</si>
  <si>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</si>
  <si>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</si>
  <si>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</si>
  <si>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</si>
  <si>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</si>
  <si>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</si>
  <si>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</si>
  <si>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</si>
  <si>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</si>
  <si>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</si>
  <si>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</si>
  <si>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</si>
  <si>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</si>
  <si>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</si>
  <si>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</si>
  <si>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</si>
  <si>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</si>
  <si>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</si>
  <si>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</si>
  <si>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</si>
  <si>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</si>
  <si>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</si>
  <si>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</si>
  <si>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</si>
  <si>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</si>
  <si>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</si>
  <si>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</si>
  <si>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</si>
  <si>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</si>
  <si>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</si>
  <si>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</si>
  <si>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</si>
  <si>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</si>
  <si>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</si>
  <si>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</si>
  <si>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</si>
  <si>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</si>
  <si>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</si>
  <si>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</si>
  <si>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</si>
  <si>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</si>
  <si>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</si>
  <si>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</si>
  <si>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</si>
  <si>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</si>
  <si>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</si>
  <si>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</si>
  <si>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</si>
  <si>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</si>
  <si>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</si>
  <si>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</si>
  <si>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</si>
  <si>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</si>
  <si>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</si>
  <si>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</si>
  <si>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</si>
  <si>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</si>
  <si>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</si>
  <si>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</si>
  <si>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</si>
  <si>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</si>
  <si>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</si>
  <si>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</si>
  <si>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</si>
  <si>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</si>
  <si>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</si>
  <si>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</si>
  <si>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</si>
  <si>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</si>
  <si>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</si>
  <si>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</si>
  <si>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</si>
  <si>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</si>
  <si>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</si>
  <si>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</si>
  <si>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</si>
  <si>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</si>
  <si>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</si>
  <si>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</si>
  <si>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</si>
  <si>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</si>
  <si>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</si>
  <si>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</si>
  <si>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</si>
  <si>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</si>
  <si>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</si>
  <si>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</si>
  <si>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</si>
  <si>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</si>
  <si>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</si>
  <si>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</si>
  <si>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</si>
  <si>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</si>
  <si>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</si>
  <si>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</si>
  <si>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</si>
  <si>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</si>
  <si>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</si>
  <si>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</si>
  <si>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</si>
  <si>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</si>
  <si>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</si>
  <si>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</si>
  <si>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</si>
  <si>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</si>
  <si>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</si>
  <si>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</si>
  <si>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</si>
  <si>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</si>
  <si>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</si>
  <si>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</si>
  <si>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</si>
  <si>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</si>
  <si>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</si>
  <si>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</si>
  <si>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</si>
  <si>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</si>
  <si>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</si>
  <si>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</si>
  <si>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</si>
  <si>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</si>
  <si>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</si>
  <si>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</si>
  <si>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</si>
  <si>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</si>
  <si>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</si>
  <si>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</si>
  <si>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</si>
  <si>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</si>
  <si>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</si>
  <si>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</si>
  <si>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</si>
  <si>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</si>
  <si>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</si>
  <si>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</si>
  <si>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</si>
  <si>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</si>
  <si>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</si>
  <si>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</si>
  <si>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</si>
  <si>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</si>
  <si>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</si>
  <si>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</si>
  <si>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</si>
  <si>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</si>
  <si>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</si>
  <si>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</si>
  <si>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</si>
  <si>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</si>
  <si>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</si>
  <si>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</si>
  <si>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</si>
  <si>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</si>
  <si>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</si>
  <si>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</si>
  <si>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</si>
  <si>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</si>
  <si>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</si>
  <si>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</si>
  <si>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</si>
  <si>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</si>
  <si>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</si>
  <si>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</si>
  <si>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</si>
  <si>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</si>
  <si>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</si>
  <si>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</si>
  <si>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</si>
  <si>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</si>
  <si>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</si>
  <si>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</si>
  <si>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</si>
  <si>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</si>
  <si>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</si>
  <si>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</si>
  <si>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</si>
  <si>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</si>
  <si>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</si>
  <si>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</si>
  <si>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</si>
  <si>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</si>
  <si>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</si>
  <si>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</si>
  <si>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</si>
  <si>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</si>
  <si>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</si>
  <si>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</si>
  <si>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</si>
  <si>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</si>
  <si>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</si>
  <si>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</si>
  <si>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</si>
  <si>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</si>
  <si>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</si>
  <si>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</si>
  <si>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</si>
  <si>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</si>
  <si>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</si>
  <si>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</si>
  <si>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</si>
  <si>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</si>
  <si>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</si>
  <si>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</si>
  <si>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</si>
  <si>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</si>
  <si>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</si>
  <si>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</si>
  <si>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</si>
  <si>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</si>
  <si>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</si>
  <si>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</si>
  <si>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</si>
  <si>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</si>
  <si>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</si>
  <si>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</si>
  <si>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</si>
  <si>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</si>
  <si>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</si>
  <si>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</si>
  <si>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</si>
  <si>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</si>
  <si>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</si>
  <si>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</si>
  <si>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</si>
  <si>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</si>
  <si>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</si>
  <si>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</si>
  <si>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</si>
  <si>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</si>
  <si>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</si>
  <si>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</si>
  <si>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</si>
  <si>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</si>
  <si>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</si>
  <si>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</si>
  <si>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</si>
  <si>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</si>
  <si>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</si>
  <si>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</si>
  <si>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</si>
  <si>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</si>
  <si>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</si>
  <si>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</si>
  <si>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</si>
  <si>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</si>
  <si>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</si>
  <si>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</si>
  <si>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</si>
  <si>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</si>
  <si>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</si>
  <si>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</si>
  <si>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</si>
  <si>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</si>
  <si>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</si>
  <si>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</si>
  <si>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</si>
  <si>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</si>
  <si>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</si>
  <si>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</si>
  <si>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</si>
  <si>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</si>
  <si>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</si>
  <si>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</si>
  <si>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</si>
  <si>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</si>
  <si>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</si>
  <si>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</si>
  <si>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</si>
  <si>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</si>
  <si>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</si>
  <si>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</si>
  <si>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</si>
  <si>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</si>
  <si>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</si>
  <si>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</si>
  <si>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</si>
  <si>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</si>
  <si>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</si>
  <si>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</si>
  <si>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</si>
  <si>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</si>
  <si>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</si>
  <si>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</si>
  <si>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</si>
  <si>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</si>
  <si>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</si>
  <si>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</si>
  <si>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</si>
  <si>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</si>
  <si>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</si>
  <si>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</si>
  <si>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</si>
  <si>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</si>
  <si>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</si>
  <si>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</si>
  <si>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</si>
  <si>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</si>
  <si>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</si>
  <si>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</si>
  <si>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</si>
  <si>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</si>
  <si>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</si>
  <si>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</si>
  <si>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</si>
  <si>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</si>
  <si>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</si>
  <si>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</si>
  <si>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</si>
  <si>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</si>
  <si>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</si>
  <si>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</si>
  <si>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</si>
  <si>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</si>
  <si>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</si>
  <si>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</si>
  <si>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</si>
  <si>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</si>
  <si>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</si>
  <si>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</si>
  <si>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</si>
  <si>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</si>
  <si>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</si>
  <si>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</si>
  <si>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</si>
  <si>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</si>
  <si>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</si>
  <si>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</si>
  <si>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</si>
  <si>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</si>
  <si>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</si>
  <si>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</si>
  <si>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</si>
  <si>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</si>
  <si>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</si>
  <si>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</si>
  <si>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</si>
  <si>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</si>
  <si>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</si>
  <si>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</si>
  <si>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</si>
  <si>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</si>
  <si>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</si>
  <si>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</si>
  <si>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</si>
  <si>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</si>
  <si>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</si>
  <si>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</si>
  <si>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</si>
  <si>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</si>
  <si>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</si>
  <si>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</si>
  <si>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</si>
  <si>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</si>
  <si>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</si>
  <si>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</si>
  <si>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</si>
  <si>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</si>
  <si>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</si>
  <si>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</si>
  <si>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</si>
  <si>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</si>
  <si>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</si>
  <si>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</si>
  <si>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</si>
  <si>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</si>
  <si>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</si>
  <si>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</si>
  <si>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</si>
  <si>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</si>
  <si>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</si>
  <si>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</si>
  <si>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</si>
  <si>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</si>
  <si>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</si>
  <si>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</si>
  <si>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</si>
  <si>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</si>
  <si>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</si>
  <si>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</si>
  <si>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</si>
  <si>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</si>
  <si>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</si>
  <si>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</si>
  <si>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</si>
  <si>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</si>
  <si>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</si>
  <si>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</si>
  <si>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</si>
  <si>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</si>
  <si>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</si>
  <si>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</si>
  <si>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</si>
  <si>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</si>
  <si>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</si>
  <si>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</si>
  <si>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</si>
  <si>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</si>
  <si>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</si>
  <si>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</si>
  <si>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</si>
  <si>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</si>
  <si>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</si>
  <si>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</si>
  <si>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</si>
  <si>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</si>
  <si>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</si>
  <si>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</si>
  <si>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</si>
  <si>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</si>
  <si>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</si>
  <si>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</si>
  <si>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</si>
  <si>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</si>
  <si>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</si>
  <si>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</si>
  <si>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</si>
  <si>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</si>
  <si>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</si>
  <si>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</si>
  <si>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</si>
  <si>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</si>
  <si>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</si>
  <si>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</si>
  <si>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</si>
  <si>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</si>
  <si>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</si>
  <si>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</si>
  <si>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</si>
  <si>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</si>
  <si>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</si>
  <si>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</si>
  <si>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</si>
  <si>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</si>
  <si>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</si>
  <si>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</si>
  <si>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</si>
  <si>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</si>
  <si>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</si>
  <si>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</si>
  <si>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</si>
  <si>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</si>
  <si>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</si>
  <si>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</si>
  <si>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</si>
  <si>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</si>
  <si>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</si>
  <si>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</si>
  <si>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</si>
  <si>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</si>
  <si>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</si>
  <si>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</si>
  <si>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</si>
  <si>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</si>
  <si>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</si>
  <si>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</si>
  <si>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</si>
  <si>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</si>
  <si>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</si>
  <si>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</si>
  <si>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</si>
  <si>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</si>
  <si>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</si>
  <si>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</si>
  <si>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</si>
  <si>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</si>
  <si>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</si>
  <si>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</si>
  <si>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</si>
  <si>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</si>
  <si>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</si>
  <si>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</si>
  <si>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</si>
  <si>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</si>
  <si>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</si>
  <si>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</si>
  <si>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</si>
  <si>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</si>
  <si>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</si>
  <si>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</si>
  <si>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</si>
  <si>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</si>
  <si>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</si>
  <si>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</si>
  <si>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</si>
  <si>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</si>
  <si>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</si>
  <si>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</si>
  <si>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</si>
  <si>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</si>
  <si>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</si>
  <si>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</si>
  <si>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</si>
  <si>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</si>
  <si>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</si>
  <si>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</si>
  <si>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</si>
  <si>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</si>
  <si>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</si>
  <si>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</si>
  <si>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</si>
  <si>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</si>
  <si>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</si>
  <si>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</si>
  <si>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</si>
  <si>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</si>
  <si>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</si>
  <si>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</si>
  <si>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</si>
  <si>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</si>
  <si>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</si>
  <si>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</si>
  <si>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</si>
  <si>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</si>
  <si>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</si>
  <si>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</si>
  <si>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</si>
  <si>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</si>
  <si>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</si>
  <si>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</si>
  <si>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</si>
  <si>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</si>
  <si>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</si>
  <si>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</si>
  <si>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</si>
  <si>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</si>
  <si>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</si>
  <si>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</si>
  <si>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</si>
  <si>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</si>
  <si>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</si>
  <si>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</si>
  <si>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</si>
  <si>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</si>
  <si>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</si>
  <si>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</si>
  <si>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</si>
  <si>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</si>
  <si>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</si>
  <si>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</si>
  <si>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</si>
  <si>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</si>
  <si>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</si>
  <si>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</si>
  <si>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</si>
  <si>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</si>
  <si>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</si>
  <si>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</si>
  <si>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</si>
  <si>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</si>
  <si>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</si>
  <si>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</si>
  <si>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</si>
  <si>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</si>
  <si>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</si>
  <si>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</si>
  <si>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</si>
  <si>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</si>
  <si>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</si>
  <si>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</si>
  <si>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</si>
  <si>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</si>
  <si>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</si>
  <si>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</si>
  <si>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</si>
  <si>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</si>
  <si>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</si>
  <si>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</si>
  <si>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</si>
  <si>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</si>
  <si>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</si>
  <si>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</si>
  <si>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</si>
  <si>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</si>
  <si>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</si>
  <si>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</si>
  <si>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</si>
  <si>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</si>
  <si>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</si>
  <si>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</si>
  <si>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</si>
  <si>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</si>
  <si>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</si>
  <si>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</si>
  <si>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</si>
  <si>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</si>
  <si>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</si>
  <si>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</si>
  <si>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</si>
  <si>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</si>
  <si>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</si>
  <si>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</si>
  <si>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</si>
  <si>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</si>
  <si>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</si>
  <si>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</si>
  <si>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</si>
  <si>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</si>
  <si>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</si>
  <si>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</si>
  <si>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</si>
  <si>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</si>
  <si>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</si>
  <si>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</si>
  <si>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</si>
  <si>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</si>
  <si>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</si>
  <si>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</si>
  <si>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</si>
  <si>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</si>
  <si>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</si>
  <si>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</si>
  <si>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</si>
  <si>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</si>
  <si>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</si>
  <si>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</si>
  <si>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</si>
  <si>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</si>
  <si>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</si>
  <si>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</si>
  <si>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</si>
  <si>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</si>
  <si>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</si>
  <si>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</si>
  <si>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</si>
  <si>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</si>
  <si>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</si>
  <si>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</si>
  <si>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</si>
  <si>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</si>
  <si>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</si>
  <si>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</si>
  <si>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</si>
  <si>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</si>
  <si>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</si>
  <si>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</si>
  <si>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</si>
  <si>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</si>
  <si>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</si>
  <si>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</si>
  <si>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</si>
  <si>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</si>
  <si>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</si>
  <si>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</si>
  <si>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</si>
  <si>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</si>
  <si>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</si>
  <si>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</si>
  <si>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</si>
  <si>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</si>
  <si>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</si>
  <si>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</si>
  <si>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</si>
  <si>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</si>
  <si>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</si>
  <si>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</si>
  <si>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</si>
  <si>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</si>
  <si>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</si>
  <si>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</si>
  <si>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</si>
  <si>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</si>
  <si>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</si>
  <si>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</si>
  <si>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</si>
  <si>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</si>
  <si>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</si>
  <si>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</si>
  <si>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</si>
  <si>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</si>
  <si>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</si>
  <si>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</si>
  <si>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</si>
  <si>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</si>
  <si>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</si>
  <si>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</si>
  <si>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</si>
  <si>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</si>
  <si>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</si>
  <si>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</si>
  <si>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</si>
  <si>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</si>
  <si>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</si>
  <si>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</si>
  <si>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</si>
  <si>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</si>
  <si>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</si>
  <si>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</si>
  <si>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</si>
  <si>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</si>
  <si>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</si>
  <si>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</si>
  <si>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</si>
  <si>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</si>
  <si>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</si>
  <si>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</si>
  <si>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</si>
  <si>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</si>
  <si>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</si>
  <si>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</si>
  <si>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</si>
  <si>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</si>
  <si>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</si>
  <si>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</si>
  <si>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</si>
  <si>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</si>
  <si>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</si>
  <si>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</si>
  <si>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</si>
  <si>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</si>
  <si>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</si>
  <si>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</si>
  <si>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</si>
  <si>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</si>
  <si>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</si>
  <si>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</si>
  <si>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</si>
  <si>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</si>
  <si>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</si>
  <si>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</si>
  <si>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</si>
  <si>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</si>
  <si>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</si>
  <si>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</si>
  <si>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</si>
  <si>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</si>
  <si>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</si>
  <si>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</si>
  <si>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</si>
  <si>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</si>
  <si>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</si>
  <si>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</si>
  <si>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</si>
  <si>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</si>
  <si>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</si>
  <si>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</si>
  <si>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</si>
  <si>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</si>
  <si>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</si>
  <si>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</si>
  <si>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</si>
  <si>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</si>
  <si>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</si>
  <si>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</si>
  <si>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</si>
  <si>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</si>
  <si>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</si>
  <si>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</si>
  <si>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</si>
  <si>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</si>
  <si>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</si>
  <si>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</si>
  <si>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</si>
  <si>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</si>
  <si>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</si>
  <si>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</si>
  <si>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</si>
  <si>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</si>
  <si>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</si>
  <si>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</si>
  <si>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</si>
  <si>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</si>
  <si>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</si>
  <si>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</si>
  <si>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</si>
  <si>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</si>
  <si>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</si>
  <si>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</si>
  <si>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</si>
  <si>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</si>
  <si>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</si>
  <si>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</si>
  <si>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</si>
  <si>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</si>
  <si>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</si>
  <si>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</si>
  <si>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</si>
  <si>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</si>
  <si>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</si>
  <si>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</si>
  <si>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</si>
  <si>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</si>
  <si>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</si>
  <si>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</si>
  <si>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</si>
  <si>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</si>
  <si>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</si>
  <si>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</si>
  <si>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</si>
  <si>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</si>
  <si>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</si>
  <si>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</si>
  <si>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</si>
  <si>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</si>
  <si>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</si>
  <si>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</si>
  <si>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</si>
  <si>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</si>
  <si>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</si>
  <si>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</si>
  <si>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</si>
  <si>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</si>
  <si>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</si>
  <si>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</si>
  <si>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</si>
  <si>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</si>
  <si>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</si>
  <si>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</si>
  <si>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</si>
  <si>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</si>
  <si>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</si>
  <si>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</si>
  <si>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</si>
  <si>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</si>
  <si>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</si>
  <si>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</si>
  <si>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</si>
  <si>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</si>
  <si>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</si>
  <si>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</si>
  <si>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</si>
  <si>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</si>
  <si>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</si>
  <si>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</si>
  <si>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</si>
  <si>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</si>
  <si>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</si>
  <si>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</si>
  <si>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</si>
  <si>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</si>
  <si>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</si>
  <si>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</si>
  <si>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</si>
  <si>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</si>
  <si>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</si>
  <si>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</si>
  <si>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</si>
  <si>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</si>
  <si>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</si>
  <si>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</si>
  <si>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</si>
  <si>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</si>
  <si>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</si>
  <si>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</si>
  <si>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</si>
  <si>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</si>
  <si>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</si>
  <si>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</si>
  <si>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</si>
  <si>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</si>
  <si>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</si>
  <si>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</si>
  <si>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</si>
  <si>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</si>
  <si>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</si>
  <si>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</si>
  <si>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</si>
  <si>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</si>
  <si>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</si>
  <si>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</si>
  <si>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</si>
  <si>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</si>
  <si>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</si>
  <si>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</si>
  <si>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</si>
  <si>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</si>
  <si>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</si>
  <si>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</si>
  <si>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</si>
  <si>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</si>
  <si>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</si>
  <si>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</si>
  <si>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</si>
  <si>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</si>
  <si>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</si>
  <si>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</si>
  <si>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</si>
  <si>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</si>
  <si>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</si>
  <si>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</si>
  <si>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</si>
  <si>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</si>
  <si>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</si>
  <si>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</si>
  <si>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</si>
  <si>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</si>
  <si>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</si>
  <si>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</si>
  <si>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</si>
  <si>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</si>
  <si>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</si>
  <si>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</si>
  <si>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</si>
  <si>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</si>
  <si>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</si>
  <si>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</si>
  <si>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</si>
  <si>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</si>
  <si>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</si>
  <si>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</si>
  <si>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</si>
  <si>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</si>
  <si>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</si>
  <si>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</si>
  <si>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</si>
  <si>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</si>
  <si>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</si>
  <si>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</si>
  <si>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</si>
  <si>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</si>
  <si>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</si>
  <si>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</si>
  <si>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</si>
  <si>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</si>
  <si>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</si>
  <si>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</si>
  <si>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</si>
  <si>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</si>
  <si>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</si>
  <si>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</si>
  <si>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</si>
  <si>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</si>
  <si>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</si>
  <si>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</si>
  <si>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</si>
  <si>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</si>
  <si>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</si>
  <si>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</si>
  <si>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</si>
  <si>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</si>
  <si>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</si>
  <si>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</si>
  <si>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</si>
  <si>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</si>
  <si>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</si>
  <si>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</si>
  <si>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</si>
  <si>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</si>
  <si>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</si>
  <si>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</si>
  <si>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</si>
  <si>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</si>
  <si>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</si>
  <si>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</si>
  <si>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</si>
  <si>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</si>
  <si>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</si>
  <si>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</si>
  <si>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</si>
  <si>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</si>
  <si>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</si>
  <si>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</si>
  <si>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</si>
  <si>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</si>
  <si>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</si>
  <si>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</si>
  <si>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</si>
  <si>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</si>
  <si>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</si>
  <si>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</si>
  <si>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</si>
  <si>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</si>
  <si>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</si>
  <si>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</si>
  <si>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</si>
  <si>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</si>
  <si>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</si>
  <si>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</si>
  <si>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</si>
  <si>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</si>
  <si>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</si>
  <si>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</si>
  <si>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</si>
  <si>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</si>
  <si>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</si>
  <si>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</si>
  <si>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</si>
  <si>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</si>
  <si>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</si>
  <si>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</si>
  <si>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</si>
  <si>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</si>
  <si>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</si>
  <si>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</si>
  <si>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</si>
  <si>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</si>
  <si>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</si>
  <si>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</si>
  <si>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</si>
  <si>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</si>
  <si>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</si>
  <si>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</si>
  <si>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</si>
  <si>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</si>
  <si>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</si>
  <si>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</si>
  <si>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</si>
  <si>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</si>
  <si>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</si>
  <si>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</si>
  <si>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</si>
  <si>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</si>
  <si>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</si>
  <si>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</si>
  <si>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</si>
  <si>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</si>
  <si>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</si>
  <si>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</si>
  <si>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</si>
  <si>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</si>
  <si>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</si>
  <si>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</si>
  <si>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</si>
  <si>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</si>
  <si>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</si>
  <si>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</si>
  <si>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</si>
  <si>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</si>
  <si>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</si>
  <si>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</si>
  <si>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</si>
  <si>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</si>
  <si>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</si>
  <si>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</si>
  <si>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</si>
  <si>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</si>
  <si>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</si>
  <si>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</si>
  <si>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</si>
  <si>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</si>
  <si>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</si>
  <si>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</si>
  <si>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</si>
  <si>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</si>
  <si>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</si>
  <si>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</si>
  <si>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</si>
  <si>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</si>
  <si>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</si>
  <si>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</si>
  <si>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</si>
  <si>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</si>
  <si>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</si>
  <si>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</si>
  <si>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</si>
  <si>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</si>
  <si>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</si>
  <si>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</si>
  <si>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</si>
  <si>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</si>
  <si>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</si>
  <si>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</si>
  <si>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</si>
  <si>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</si>
  <si>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</si>
  <si>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</si>
  <si>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</si>
  <si>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</si>
  <si>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</si>
  <si>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</si>
  <si>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</si>
  <si>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</si>
  <si>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</si>
  <si>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</si>
  <si>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</si>
  <si>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</si>
  <si>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</si>
  <si>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</si>
  <si>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</si>
  <si>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</si>
  <si>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</si>
  <si>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</si>
  <si>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</si>
  <si>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</si>
  <si>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</si>
  <si>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</si>
  <si>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</si>
  <si>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</si>
  <si>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</si>
  <si>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</si>
  <si>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</si>
  <si>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</si>
  <si>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</si>
  <si>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</si>
  <si>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</si>
  <si>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</si>
  <si>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</si>
  <si>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</si>
  <si>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</si>
  <si>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</si>
  <si>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</si>
  <si>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</si>
  <si>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</si>
  <si>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</si>
  <si>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</si>
  <si>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</si>
  <si>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</si>
  <si>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</si>
  <si>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</si>
  <si>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</si>
  <si>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</si>
  <si>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</si>
  <si>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</si>
  <si>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</si>
  <si>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</si>
  <si>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</si>
  <si>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</si>
  <si>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</si>
  <si>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</si>
  <si>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</si>
  <si>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</si>
  <si>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</si>
  <si>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</si>
  <si>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</si>
  <si>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</si>
  <si>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</si>
  <si>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</si>
  <si>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</si>
  <si>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</si>
  <si>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</si>
  <si>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</si>
  <si>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</si>
  <si>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</si>
  <si>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</si>
  <si>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</si>
  <si>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</si>
  <si>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</si>
  <si>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</si>
  <si>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</si>
  <si>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</si>
  <si>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</si>
  <si>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</si>
  <si>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</si>
  <si>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</si>
  <si>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</si>
  <si>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</si>
  <si>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</si>
  <si>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</si>
  <si>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</si>
  <si>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</si>
  <si>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</si>
  <si>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</si>
  <si>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</si>
  <si>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</si>
  <si>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</si>
  <si>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</si>
  <si>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</si>
  <si>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</si>
  <si>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</si>
  <si>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</si>
  <si>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</si>
  <si>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</si>
  <si>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</si>
  <si>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</si>
  <si>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</si>
  <si>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</si>
  <si>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</si>
  <si>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</si>
  <si>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</si>
  <si>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</si>
  <si>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</si>
  <si>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</si>
  <si>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</si>
  <si>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</si>
  <si>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</si>
  <si>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</si>
  <si>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</si>
  <si>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</si>
  <si>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</si>
  <si>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</si>
  <si>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</si>
  <si>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</si>
  <si>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</si>
  <si>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</si>
  <si>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</si>
  <si>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</si>
  <si>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</si>
  <si>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</si>
  <si>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</si>
  <si>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</si>
  <si>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</si>
  <si>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</si>
  <si>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</si>
  <si>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</si>
  <si>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</si>
  <si>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</si>
  <si>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</si>
  <si>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</si>
  <si>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</si>
  <si>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</si>
  <si>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</si>
  <si>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</si>
  <si>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</si>
  <si>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</si>
  <si>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</si>
  <si>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</si>
  <si>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</si>
  <si>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</si>
  <si>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</si>
  <si>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</si>
  <si>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</si>
  <si>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</si>
  <si>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</si>
  <si>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</si>
  <si>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</si>
  <si>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</si>
  <si>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</si>
  <si>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</si>
  <si>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</si>
  <si>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</si>
  <si>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</si>
  <si>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</si>
  <si>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</si>
  <si>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</si>
  <si>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</si>
  <si>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</si>
  <si>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</si>
  <si>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</si>
  <si>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</si>
  <si>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</si>
  <si>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</si>
  <si>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</si>
  <si>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</si>
  <si>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</si>
  <si>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</si>
  <si>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</si>
  <si>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</si>
  <si>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</si>
  <si>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</si>
  <si>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</si>
  <si>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</si>
  <si>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</si>
  <si>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</si>
  <si>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</si>
  <si>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</si>
  <si>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</si>
  <si>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</si>
  <si>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</si>
  <si>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</si>
  <si>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</si>
  <si>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</si>
  <si>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</si>
  <si>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</si>
  <si>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</si>
  <si>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</si>
  <si>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</si>
  <si>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</si>
  <si>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</si>
  <si>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</si>
  <si>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</si>
  <si>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</si>
  <si>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</si>
  <si>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</si>
  <si>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</si>
  <si>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</si>
  <si>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</si>
  <si>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</si>
  <si>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</si>
  <si>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</si>
  <si>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</si>
  <si>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</si>
  <si>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</si>
  <si>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</si>
  <si>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</si>
  <si>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</si>
  <si>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</si>
  <si>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</si>
  <si>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</si>
  <si>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</si>
  <si>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</si>
  <si>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</si>
  <si>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</si>
  <si>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</si>
  <si>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</si>
  <si>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</si>
  <si>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</si>
  <si>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</si>
  <si>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</si>
  <si>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</si>
  <si>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</si>
  <si>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</si>
  <si>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</si>
  <si>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</si>
  <si>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</si>
  <si>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</si>
  <si>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</si>
  <si>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</si>
  <si>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</si>
  <si>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</si>
  <si>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</si>
  <si>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</si>
  <si>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</si>
  <si>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</si>
  <si>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</si>
  <si>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</si>
  <si>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</si>
  <si>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</si>
  <si>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</si>
  <si>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</si>
  <si>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</si>
  <si>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</si>
  <si>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</si>
  <si>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</si>
  <si>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</si>
  <si>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</si>
  <si>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</si>
  <si>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</si>
  <si>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</si>
  <si>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</si>
  <si>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</si>
  <si>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</si>
  <si>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</si>
  <si>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</si>
  <si>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</si>
  <si>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</si>
  <si>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</si>
  <si>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</si>
  <si>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</si>
  <si>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</si>
  <si>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</si>
  <si>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</si>
  <si>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</si>
  <si>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</si>
  <si>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</si>
  <si>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</si>
  <si>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</si>
  <si>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</si>
  <si>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</si>
  <si>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</si>
  <si>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</si>
  <si>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</si>
  <si>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</si>
  <si>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</si>
  <si>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</si>
  <si>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</si>
  <si>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</si>
  <si>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</si>
  <si>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</si>
  <si>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</si>
  <si>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</si>
  <si>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</si>
  <si>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</si>
  <si>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</si>
  <si>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</si>
  <si>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</si>
  <si>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</si>
  <si>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</si>
  <si>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</si>
  <si>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</si>
  <si>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</si>
  <si>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</si>
  <si>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</si>
  <si>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</si>
  <si>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</si>
  <si>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</si>
  <si>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</si>
  <si>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</si>
  <si>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</si>
  <si>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</si>
  <si>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</si>
  <si>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</si>
  <si>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</si>
  <si>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</si>
  <si>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</si>
  <si>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</si>
  <si>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</si>
  <si>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</si>
  <si>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</si>
  <si>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</si>
  <si>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</si>
  <si>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</si>
  <si>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</si>
  <si>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</si>
  <si>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</si>
  <si>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</si>
  <si>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</si>
  <si>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</si>
  <si>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</si>
  <si>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</si>
  <si>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</si>
  <si>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</si>
  <si>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</si>
  <si>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</si>
  <si>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</si>
  <si>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</si>
  <si>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</si>
  <si>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</si>
  <si>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</si>
  <si>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</si>
  <si>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</si>
  <si>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</si>
  <si>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</si>
  <si>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</si>
  <si>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</si>
  <si>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</si>
  <si>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</si>
  <si>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</si>
  <si>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</si>
  <si>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</si>
  <si>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</si>
  <si>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</si>
  <si>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</si>
  <si>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</si>
  <si>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</si>
  <si>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</si>
  <si>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</si>
  <si>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</si>
  <si>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</si>
  <si>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</si>
  <si>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</si>
  <si>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</si>
  <si>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</si>
  <si>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</si>
  <si>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</si>
  <si>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</si>
  <si>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</si>
  <si>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</si>
  <si>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</si>
  <si>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</si>
  <si>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</si>
  <si>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</si>
  <si>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</si>
  <si>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</si>
  <si>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</si>
  <si>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</si>
  <si>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</si>
  <si>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</si>
  <si>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</si>
  <si>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</si>
  <si>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</si>
  <si>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</si>
  <si>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</si>
  <si>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</si>
  <si>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</si>
  <si>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</si>
  <si>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</si>
  <si>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</si>
  <si>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</si>
  <si>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</si>
  <si>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</si>
  <si>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</si>
  <si>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</si>
  <si>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</si>
  <si>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</si>
  <si>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</si>
  <si>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</si>
  <si>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</si>
  <si>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</si>
  <si>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</si>
  <si>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</si>
  <si>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</si>
  <si>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</si>
  <si>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</si>
  <si>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</si>
  <si>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</si>
  <si>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</si>
  <si>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</si>
  <si>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</si>
  <si>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</si>
  <si>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</si>
  <si>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</si>
  <si>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</si>
  <si>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</si>
  <si>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</si>
  <si>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</si>
  <si>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</si>
  <si>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</si>
  <si>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</si>
  <si>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</si>
  <si>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</si>
  <si>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</si>
  <si>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</si>
  <si>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</si>
  <si>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</si>
  <si>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</si>
  <si>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</si>
  <si>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</si>
  <si>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</si>
  <si>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</si>
  <si>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</si>
  <si>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</si>
  <si>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</si>
  <si>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</si>
  <si>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</si>
  <si>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</si>
  <si>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</si>
  <si>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</si>
  <si>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</si>
  <si>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</si>
  <si>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</si>
  <si>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</si>
  <si>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</si>
  <si>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</si>
  <si>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</si>
  <si>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</si>
  <si>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</si>
  <si>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</si>
  <si>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</si>
  <si>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</si>
  <si>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</si>
  <si>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</si>
  <si>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</si>
  <si>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</si>
  <si>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</si>
  <si>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</si>
  <si>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</si>
  <si>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</si>
  <si>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</si>
  <si>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</si>
  <si>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</si>
  <si>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</si>
  <si>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</si>
  <si>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</si>
  <si>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</si>
  <si>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</si>
  <si>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</si>
  <si>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</si>
  <si>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</si>
  <si>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</si>
  <si>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</si>
  <si>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</si>
  <si>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</si>
  <si>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</si>
  <si>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</si>
  <si>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</si>
  <si>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</si>
  <si>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</si>
  <si>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</si>
  <si>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</si>
  <si>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</si>
  <si>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</si>
  <si>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</si>
  <si>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</si>
  <si>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</si>
  <si>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</si>
  <si>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</si>
  <si>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</si>
  <si>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</si>
  <si>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</si>
  <si>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</si>
  <si>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</si>
  <si>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</si>
  <si>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</si>
  <si>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</si>
  <si>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</si>
  <si>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</si>
  <si>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</si>
  <si>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</si>
  <si>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</si>
  <si>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</si>
  <si>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</si>
  <si>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</si>
  <si>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</si>
  <si>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</si>
  <si>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</si>
  <si>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</si>
  <si>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</si>
  <si>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</si>
  <si>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</si>
  <si>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</si>
  <si>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</si>
  <si>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</si>
  <si>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</si>
  <si>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</si>
  <si>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</si>
  <si>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</si>
  <si>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</si>
  <si>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</si>
  <si>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</si>
  <si>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</si>
  <si>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</si>
  <si>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</si>
  <si>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</si>
  <si>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</si>
  <si>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</si>
  <si>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</si>
  <si>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</si>
  <si>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</si>
  <si>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</si>
  <si>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</si>
  <si>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</si>
  <si>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</si>
  <si>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</si>
  <si>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</si>
  <si>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</si>
  <si>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</si>
  <si>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</si>
  <si>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</si>
  <si>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</si>
  <si>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</si>
  <si>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</si>
  <si>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</si>
  <si>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</si>
  <si>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</si>
  <si>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</si>
  <si>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</si>
  <si>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</si>
  <si>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</si>
  <si>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</si>
  <si>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</si>
  <si>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</si>
  <si>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</si>
  <si>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</si>
  <si>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</si>
  <si>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</si>
  <si>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</si>
  <si>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</si>
  <si>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</si>
  <si>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</si>
  <si>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</si>
  <si>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</si>
  <si>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</si>
  <si>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</si>
  <si>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</si>
  <si>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</si>
  <si>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</si>
  <si>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</si>
  <si>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</si>
  <si>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</si>
  <si>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</si>
  <si>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</si>
  <si>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</si>
  <si>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</si>
  <si>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</si>
  <si>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</si>
  <si>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</si>
  <si>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</si>
  <si>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</si>
  <si>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</si>
  <si>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</si>
  <si>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</si>
  <si>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</si>
  <si>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</si>
  <si>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</si>
  <si>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</si>
  <si>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</si>
  <si>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</si>
  <si>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</si>
  <si>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</si>
  <si>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</si>
  <si>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</si>
  <si>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</si>
  <si>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</si>
  <si>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</si>
  <si>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</si>
  <si>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</si>
  <si>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</si>
  <si>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</si>
  <si>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</si>
  <si>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</si>
  <si>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</si>
  <si>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</si>
  <si>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</si>
  <si>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</si>
  <si>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</si>
  <si>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</si>
  <si>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</si>
  <si>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</si>
  <si>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</si>
  <si>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</si>
  <si>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</si>
  <si>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</si>
  <si>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</si>
  <si>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</si>
  <si>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</si>
  <si>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</si>
  <si>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</si>
  <si>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</si>
  <si>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</si>
  <si>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</si>
  <si>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</si>
  <si>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</si>
  <si>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</si>
  <si>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</si>
  <si>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</si>
  <si>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</si>
  <si>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</si>
  <si>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</si>
  <si>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</si>
  <si>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</si>
  <si>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</si>
  <si>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</si>
  <si>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</si>
  <si>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</si>
  <si>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</si>
  <si>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</si>
  <si>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</si>
  <si>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</si>
  <si>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</si>
  <si>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</si>
  <si>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</si>
  <si>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</si>
  <si>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</si>
  <si>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</si>
  <si>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</si>
  <si>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</si>
  <si>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</si>
  <si>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</si>
  <si>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</si>
  <si>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</si>
  <si>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</si>
  <si>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</si>
  <si>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</si>
  <si>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</si>
  <si>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</si>
  <si>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</si>
  <si>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</si>
  <si>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</si>
  <si>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</si>
  <si>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</si>
  <si>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</si>
  <si>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</si>
  <si>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</si>
  <si>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</si>
  <si>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</si>
  <si>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</si>
  <si>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</si>
  <si>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</si>
  <si>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</si>
  <si>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</si>
  <si>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</si>
  <si>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</si>
  <si>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</si>
  <si>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</si>
  <si>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</si>
  <si>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</si>
  <si>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</si>
  <si>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</si>
  <si>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</si>
  <si>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</si>
  <si>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</si>
  <si>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</si>
  <si>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</si>
  <si>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</si>
  <si>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</si>
  <si>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</si>
  <si>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</si>
  <si>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</si>
  <si>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</si>
  <si>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</si>
  <si>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</si>
  <si>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</si>
  <si>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</si>
  <si>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</si>
  <si>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</si>
  <si>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</si>
  <si>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</si>
  <si>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</si>
  <si>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</si>
  <si>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</si>
  <si>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</si>
  <si>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</si>
  <si>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</si>
  <si>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</si>
  <si>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</si>
  <si>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</si>
  <si>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</si>
  <si>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</si>
  <si>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</si>
  <si>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</si>
  <si>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</si>
  <si>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</si>
  <si>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</si>
  <si>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</si>
  <si>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</si>
  <si>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</si>
  <si>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</si>
  <si>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</si>
  <si>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</si>
  <si>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</si>
  <si>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</si>
  <si>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</si>
  <si>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</si>
  <si>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</si>
  <si>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</si>
  <si>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</si>
  <si>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</si>
  <si>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</si>
  <si>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</si>
  <si>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</si>
  <si>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</si>
  <si>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</si>
  <si>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</si>
  <si>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</si>
  <si>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</si>
  <si>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</si>
  <si>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</si>
  <si>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</si>
  <si>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</si>
  <si>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</si>
  <si>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</si>
  <si>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</si>
  <si>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</si>
  <si>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</si>
  <si>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</si>
  <si>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</si>
  <si>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</si>
  <si>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</si>
  <si>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</si>
  <si>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</si>
  <si>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</si>
  <si>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</si>
  <si>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</si>
  <si>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</si>
  <si>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</si>
  <si>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</si>
  <si>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</si>
  <si>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</si>
  <si>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</si>
  <si>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</si>
  <si>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</si>
  <si>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</si>
  <si>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</si>
  <si>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</si>
  <si>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</si>
  <si>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</si>
  <si>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</si>
  <si>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</si>
  <si>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</si>
  <si>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</si>
  <si>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</si>
  <si>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</si>
  <si>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</si>
  <si>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</si>
  <si>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</si>
  <si>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</si>
  <si>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</si>
  <si>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</si>
  <si>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</si>
  <si>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</si>
  <si>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</si>
  <si>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</si>
  <si>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</si>
  <si>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</si>
  <si>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</si>
  <si>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</si>
  <si>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</si>
  <si>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</si>
  <si>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</si>
  <si>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</si>
  <si>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</si>
  <si>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</si>
  <si>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</si>
  <si>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</si>
  <si>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</si>
  <si>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</si>
  <si>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</si>
  <si>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</si>
  <si>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</si>
  <si>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</si>
  <si>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</si>
  <si>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</si>
  <si>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</si>
  <si>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</si>
  <si>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</si>
  <si>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</si>
  <si>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</si>
  <si>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</si>
  <si>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</si>
  <si>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</si>
  <si>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</si>
  <si>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</si>
  <si>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</si>
  <si>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</si>
  <si>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</si>
  <si>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</si>
  <si>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</si>
  <si>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</si>
  <si>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</si>
  <si>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</si>
  <si>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</si>
  <si>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</si>
  <si>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</si>
  <si>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</si>
  <si>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</si>
  <si>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</si>
  <si>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</si>
  <si>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</si>
  <si>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</si>
  <si>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</si>
  <si>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</si>
  <si>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</si>
  <si>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</si>
  <si>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</si>
  <si>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</si>
  <si>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</si>
  <si>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</si>
  <si>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</si>
  <si>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</si>
  <si>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</si>
  <si>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</si>
  <si>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</si>
  <si>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</si>
  <si>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</si>
  <si>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</si>
  <si>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</si>
  <si>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</si>
  <si>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</si>
  <si>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</si>
  <si>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</si>
  <si>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</si>
  <si>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</si>
  <si>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</si>
  <si>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</si>
  <si>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</si>
  <si>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</si>
  <si>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</si>
  <si>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</si>
  <si>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</si>
  <si>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</si>
  <si>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</si>
  <si>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</si>
  <si>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</si>
  <si>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</si>
  <si>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</si>
  <si>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</si>
  <si>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</si>
  <si>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</si>
  <si>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</si>
  <si>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</si>
  <si>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</si>
  <si>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</si>
  <si>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</si>
  <si>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</si>
  <si>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</si>
  <si>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</si>
  <si>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</si>
  <si>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</si>
  <si>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</si>
  <si>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</si>
  <si>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</si>
  <si>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</si>
  <si>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</si>
  <si>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</si>
  <si>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</si>
  <si>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</si>
  <si>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</si>
  <si>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</si>
  <si>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</si>
  <si>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</si>
  <si>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</si>
  <si>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</si>
  <si>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</si>
  <si>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</si>
  <si>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</si>
  <si>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</si>
  <si>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</si>
  <si>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</si>
  <si>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</si>
  <si>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</si>
  <si>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</si>
  <si>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</si>
  <si>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</si>
  <si>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</si>
  <si>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</si>
  <si>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</si>
  <si>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</si>
  <si>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</si>
  <si>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</si>
  <si>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</si>
  <si>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</si>
  <si>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</si>
  <si>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</si>
  <si>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</si>
  <si>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</si>
  <si>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</si>
  <si>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</si>
  <si>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</si>
  <si>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</si>
  <si>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</si>
  <si>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</si>
  <si>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</si>
  <si>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</si>
  <si>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</si>
  <si>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</si>
  <si>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</si>
  <si>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</si>
  <si>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</si>
  <si>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</si>
  <si>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</si>
  <si>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</si>
  <si>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</si>
  <si>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</si>
  <si>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</si>
  <si>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</si>
  <si>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</si>
  <si>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</si>
  <si>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</si>
  <si>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</si>
  <si>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</si>
  <si>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</si>
  <si>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</si>
  <si>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</si>
  <si>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</si>
  <si>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</si>
  <si>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</si>
  <si>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</si>
  <si>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</si>
  <si>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</si>
  <si>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</si>
  <si>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</si>
  <si>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</si>
  <si>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</si>
  <si>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</si>
  <si>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</si>
  <si>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</si>
  <si>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</si>
  <si>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</si>
  <si>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</si>
  <si>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</si>
  <si>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</si>
  <si>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</si>
  <si>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</si>
  <si>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</si>
  <si>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</si>
  <si>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</si>
  <si>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</si>
  <si>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</si>
  <si>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</si>
  <si>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</si>
  <si>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</si>
  <si>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</si>
  <si>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</si>
  <si>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</si>
  <si>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</si>
  <si>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</si>
  <si>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</si>
  <si>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</si>
  <si>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</si>
  <si>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</si>
  <si>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</si>
  <si>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</si>
  <si>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</si>
  <si>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</si>
  <si>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</si>
  <si>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</si>
  <si>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</si>
  <si>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</si>
  <si>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</si>
  <si>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</si>
  <si>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</si>
  <si>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</si>
  <si>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</si>
  <si>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</si>
  <si>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</si>
  <si>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</si>
  <si>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</si>
  <si>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</si>
  <si>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</si>
  <si>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</si>
  <si>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</si>
  <si>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</si>
  <si>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</si>
  <si>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</si>
  <si>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</si>
  <si>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</si>
  <si>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</si>
  <si>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</si>
  <si>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</si>
  <si>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</si>
  <si>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</si>
  <si>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</si>
  <si>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</si>
  <si>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</si>
  <si>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</si>
  <si>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</si>
  <si>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</si>
  <si>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</si>
  <si>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</si>
  <si>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</si>
  <si>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</si>
  <si>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</si>
  <si>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</si>
  <si>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</si>
  <si>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</si>
  <si>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</si>
  <si>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</si>
  <si>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</si>
  <si>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</si>
  <si>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</si>
  <si>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</si>
  <si>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</si>
  <si>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</si>
  <si>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</si>
  <si>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</si>
  <si>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</si>
  <si>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</si>
  <si>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</si>
  <si>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</si>
  <si>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</si>
  <si>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</si>
  <si>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</si>
  <si>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</si>
  <si>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</si>
  <si>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</si>
  <si>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</si>
  <si>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</si>
  <si>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</si>
  <si>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</si>
  <si>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</si>
  <si>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</si>
  <si>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</si>
  <si>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</si>
  <si>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</si>
  <si>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</si>
  <si>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</si>
  <si>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</si>
  <si>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</si>
  <si>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</si>
  <si>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</si>
  <si>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</si>
  <si>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</si>
  <si>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</si>
  <si>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</si>
  <si>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</si>
  <si>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</si>
  <si>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</si>
  <si>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</si>
  <si>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</si>
  <si>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</si>
  <si>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</si>
  <si>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</si>
  <si>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</si>
  <si>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</si>
  <si>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</si>
  <si>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</si>
  <si>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</si>
  <si>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</si>
  <si>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</si>
  <si>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</si>
  <si>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</si>
  <si>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</si>
  <si>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</si>
  <si>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</si>
  <si>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</si>
  <si>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</si>
  <si>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</si>
  <si>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</si>
  <si>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</si>
  <si>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</si>
  <si>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</si>
  <si>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</si>
  <si>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</si>
  <si>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</si>
  <si>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</si>
  <si>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</si>
  <si>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</si>
  <si>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</si>
  <si>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</si>
  <si>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</si>
  <si>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</si>
  <si>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</si>
  <si>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</si>
  <si>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</si>
  <si>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</si>
  <si>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</si>
  <si>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</si>
  <si>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</si>
  <si>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</si>
  <si>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</si>
  <si>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</si>
  <si>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</si>
  <si>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</si>
  <si>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</si>
  <si>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</si>
  <si>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</si>
  <si>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</si>
  <si>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</si>
  <si>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</si>
  <si>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</si>
  <si>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</si>
  <si>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</si>
  <si>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</si>
  <si>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</si>
  <si>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</si>
  <si>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</si>
  <si>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</si>
  <si>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</si>
  <si>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</si>
  <si>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</si>
  <si>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</si>
  <si>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</si>
  <si>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</si>
  <si>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</si>
  <si>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</si>
  <si>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</si>
  <si>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</si>
  <si>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</si>
  <si>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</si>
  <si>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</si>
  <si>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</si>
  <si>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</si>
  <si>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</si>
  <si>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</si>
  <si>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</si>
  <si>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</si>
  <si>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</si>
  <si>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</si>
  <si>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</si>
  <si>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</si>
  <si>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</si>
  <si>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</si>
  <si>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</si>
  <si>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</si>
  <si>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</si>
  <si>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</si>
  <si>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</si>
  <si>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</si>
  <si>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</si>
  <si>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</si>
  <si>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</si>
  <si>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</si>
  <si>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</si>
  <si>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</si>
  <si>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</si>
  <si>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</si>
  <si>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</si>
  <si>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</si>
  <si>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</si>
  <si>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</si>
  <si>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</si>
  <si>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</si>
  <si>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</si>
  <si>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</si>
  <si>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</si>
  <si>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</si>
  <si>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</si>
  <si>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</si>
  <si>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</si>
  <si>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</si>
  <si>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</si>
  <si>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</si>
  <si>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</si>
  <si>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</si>
  <si>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</si>
  <si>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</si>
  <si>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</si>
  <si>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</si>
  <si>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</si>
  <si>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</si>
  <si>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</si>
  <si>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</si>
  <si>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</si>
  <si>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</si>
  <si>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</si>
  <si>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</si>
  <si>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</si>
  <si>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</si>
  <si>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</si>
  <si>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</si>
  <si>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</si>
  <si>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</si>
  <si>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</si>
  <si>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</si>
  <si>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</si>
  <si>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</si>
  <si>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</si>
  <si>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</si>
  <si>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</si>
  <si>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</si>
  <si>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</si>
  <si>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</si>
  <si>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</si>
  <si>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</si>
  <si>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</si>
  <si>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</si>
  <si>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</si>
  <si>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</si>
  <si>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</si>
  <si>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</si>
  <si>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</si>
  <si>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</si>
  <si>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</si>
  <si>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</si>
  <si>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</si>
  <si>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</si>
  <si>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</si>
  <si>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</si>
  <si>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</si>
  <si>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</si>
  <si>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</si>
  <si>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</si>
  <si>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</si>
  <si>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</si>
  <si>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</si>
  <si>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</si>
  <si>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</si>
  <si>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</si>
  <si>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</si>
  <si>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</si>
  <si>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</si>
  <si>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</si>
  <si>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</si>
  <si>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</si>
  <si>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</si>
  <si>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</si>
  <si>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</si>
  <si>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</si>
  <si>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</si>
  <si>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</si>
  <si>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</si>
  <si>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</si>
  <si>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</si>
  <si>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</si>
  <si>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</si>
  <si>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</si>
  <si>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</si>
  <si>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</si>
  <si>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</si>
  <si>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</si>
  <si>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</si>
  <si>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</si>
  <si>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</si>
  <si>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</si>
  <si>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</si>
  <si>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</si>
  <si>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</si>
  <si>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</si>
  <si>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</si>
  <si>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</si>
  <si>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</si>
  <si>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</si>
  <si>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</si>
  <si>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</si>
  <si>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</si>
  <si>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</si>
  <si>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</si>
  <si>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</si>
  <si>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</si>
  <si>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</si>
  <si>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</si>
  <si>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</si>
  <si>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</si>
  <si>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</si>
  <si>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</si>
  <si>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</si>
  <si>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</si>
  <si>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</si>
  <si>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</si>
  <si>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</si>
  <si>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</si>
  <si>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</si>
  <si>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</si>
  <si>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</si>
  <si>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</si>
  <si>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</si>
  <si>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</si>
  <si>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</si>
  <si>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</si>
  <si>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</si>
  <si>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</si>
  <si>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</si>
  <si>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</si>
  <si>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</si>
  <si>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</si>
  <si>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</si>
  <si>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</si>
  <si>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</si>
  <si>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</si>
  <si>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</si>
  <si>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</si>
  <si>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</si>
  <si>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</si>
  <si>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</si>
  <si>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</si>
  <si>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</si>
  <si>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</si>
  <si>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</si>
  <si>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</si>
  <si>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</si>
  <si>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</si>
  <si>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</si>
  <si>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</si>
  <si>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</si>
  <si>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</si>
  <si>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</si>
  <si>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</si>
  <si>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</si>
  <si>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</si>
  <si>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</si>
  <si>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</si>
  <si>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</si>
  <si>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</si>
  <si>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</si>
  <si>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</si>
  <si>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</si>
  <si>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</si>
  <si>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</si>
  <si>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</si>
  <si>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</si>
  <si>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</si>
  <si>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</si>
  <si>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</si>
  <si>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</si>
  <si>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</si>
  <si>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</si>
  <si>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</si>
  <si>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</si>
  <si>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</si>
  <si>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</si>
  <si>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</si>
  <si>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</si>
  <si>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</si>
  <si>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</si>
  <si>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</si>
  <si>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</si>
  <si>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</si>
  <si>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</si>
  <si>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</si>
  <si>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</si>
  <si>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</si>
  <si>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</si>
  <si>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</si>
  <si>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</si>
  <si>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</si>
  <si>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</si>
  <si>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</si>
  <si>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</si>
  <si>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</si>
  <si>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</si>
  <si>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</si>
  <si>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</si>
  <si>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</si>
  <si>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</si>
  <si>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</si>
  <si>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</si>
  <si>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</si>
  <si>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</si>
  <si>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</si>
  <si>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</si>
  <si>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</si>
  <si>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</si>
  <si>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</si>
  <si>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</si>
  <si>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</si>
  <si>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</si>
  <si>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</si>
  <si>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</si>
  <si>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</si>
  <si>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</si>
  <si>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</si>
  <si>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</si>
  <si>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</si>
  <si>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</si>
  <si>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</si>
  <si>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</si>
  <si>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</si>
  <si>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</si>
  <si>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</si>
  <si>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</si>
  <si>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</si>
  <si>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</si>
  <si>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</si>
  <si>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</si>
  <si>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</si>
  <si>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</si>
  <si>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</si>
  <si>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</si>
  <si>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</si>
  <si>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</si>
  <si>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</si>
  <si>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</si>
  <si>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</si>
  <si>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</si>
  <si>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</si>
  <si>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</si>
  <si>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</si>
  <si>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</si>
  <si>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</si>
  <si>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</si>
  <si>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</si>
  <si>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</si>
  <si>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</si>
  <si>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</si>
  <si>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</si>
  <si>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</si>
  <si>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</si>
  <si>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</si>
  <si>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</si>
  <si>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</si>
  <si>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</si>
  <si>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</si>
  <si>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</si>
  <si>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</si>
  <si>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</si>
  <si>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</si>
  <si>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</si>
  <si>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</si>
  <si>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</si>
  <si>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</si>
  <si>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</si>
  <si>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</si>
  <si>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</si>
  <si>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</si>
  <si>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</si>
  <si>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</si>
  <si>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</si>
  <si>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</si>
  <si>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</si>
  <si>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</si>
  <si>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</si>
  <si>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</si>
  <si>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</si>
  <si>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</si>
  <si>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</si>
  <si>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</si>
  <si>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</si>
  <si>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</si>
  <si>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</si>
  <si>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</si>
  <si>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</si>
  <si>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</si>
  <si>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</si>
  <si>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</si>
  <si>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</si>
  <si>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</si>
  <si>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</si>
  <si>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</si>
  <si>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</si>
  <si>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</si>
  <si>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</si>
  <si>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</si>
  <si>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</si>
  <si>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</si>
  <si>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</si>
  <si>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</si>
  <si>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</si>
  <si>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</si>
  <si>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</si>
  <si>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</si>
  <si>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</si>
  <si>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</si>
  <si>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</si>
  <si>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</si>
  <si>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</si>
  <si>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</si>
  <si>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</si>
  <si>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</si>
  <si>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</si>
  <si>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</si>
  <si>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</si>
  <si>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</si>
  <si>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</si>
  <si>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</si>
  <si>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</si>
  <si>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</si>
  <si>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</si>
  <si>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</si>
  <si>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</si>
  <si>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</si>
  <si>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</si>
  <si>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</si>
  <si>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</si>
  <si>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</si>
  <si>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</si>
  <si>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</si>
  <si>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</si>
  <si>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</si>
  <si>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</si>
  <si>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</si>
  <si>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</si>
  <si>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</si>
  <si>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</si>
  <si>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</si>
  <si>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</si>
  <si>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</si>
  <si>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</si>
  <si>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</si>
  <si>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</si>
  <si>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</si>
  <si>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</si>
  <si>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</si>
  <si>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</si>
  <si>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</si>
  <si>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</si>
  <si>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</si>
  <si>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</si>
  <si>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</si>
  <si>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</si>
  <si>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</si>
  <si>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</si>
  <si>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</si>
  <si>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</si>
  <si>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</si>
  <si>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</si>
  <si>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</si>
  <si>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</si>
  <si>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</si>
  <si>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</si>
  <si>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</si>
  <si>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</si>
  <si>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</si>
  <si>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</si>
  <si>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</si>
  <si>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</si>
  <si>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</si>
  <si>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</si>
  <si>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</si>
  <si>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</si>
  <si>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</si>
  <si>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</si>
  <si>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</si>
  <si>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</si>
  <si>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</si>
  <si>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</si>
  <si>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</si>
  <si>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</si>
  <si>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</si>
  <si>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</si>
  <si>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</si>
  <si>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</si>
  <si>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</si>
  <si>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</si>
  <si>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</si>
  <si>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</si>
  <si>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</si>
  <si>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</si>
  <si>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</si>
  <si>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</si>
  <si>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</si>
  <si>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</si>
  <si>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</si>
  <si>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</si>
  <si>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</si>
  <si>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</si>
  <si>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</si>
  <si>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</si>
  <si>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</si>
  <si>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</si>
  <si>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</si>
  <si>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</si>
  <si>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</si>
  <si>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</si>
  <si>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</si>
  <si>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</si>
  <si>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</si>
  <si>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</si>
  <si>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</si>
  <si>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</si>
  <si>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</si>
  <si>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</si>
  <si>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</si>
  <si>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</si>
  <si>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</si>
  <si>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</si>
  <si>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</si>
  <si>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</si>
  <si>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</si>
  <si>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</si>
  <si>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</si>
  <si>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</si>
  <si>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</si>
  <si>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</si>
  <si>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</si>
  <si>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</si>
  <si>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</si>
  <si>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</si>
  <si>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</si>
  <si>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</si>
  <si>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</si>
  <si>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</si>
  <si>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</si>
  <si>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</si>
  <si>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</si>
  <si>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</si>
  <si>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</si>
  <si>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</si>
  <si>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</si>
  <si>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</si>
  <si>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</si>
  <si>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</si>
  <si>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</si>
  <si>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</si>
  <si>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</si>
  <si>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</si>
  <si>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</si>
  <si>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</si>
  <si>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</si>
  <si>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</si>
  <si>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</si>
  <si>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</si>
  <si>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</si>
  <si>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</si>
  <si>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</si>
  <si>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</si>
  <si>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</si>
  <si>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</si>
  <si>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</si>
  <si>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</si>
  <si>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</si>
  <si>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</si>
  <si>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</si>
  <si>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</si>
  <si>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</si>
  <si>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</si>
  <si>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</si>
  <si>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</si>
  <si>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</si>
  <si>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</si>
  <si>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</si>
  <si>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</si>
  <si>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</si>
  <si>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</si>
  <si>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</si>
  <si>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</si>
  <si>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</si>
  <si>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</si>
  <si>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</si>
  <si>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</si>
  <si>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</si>
  <si>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</si>
  <si>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</si>
  <si>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</si>
  <si>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</si>
  <si>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</si>
  <si>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</si>
  <si>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</si>
  <si>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</si>
  <si>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</si>
  <si>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</si>
  <si>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</si>
  <si>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</si>
  <si>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</si>
  <si>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</si>
  <si>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</si>
  <si>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</si>
  <si>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</si>
  <si>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</si>
  <si>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</si>
  <si>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</si>
  <si>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</si>
  <si>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</si>
  <si>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</si>
  <si>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</si>
  <si>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</si>
  <si>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</si>
  <si>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</si>
  <si>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</si>
  <si>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</si>
  <si>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</si>
  <si>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</si>
  <si>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</si>
  <si>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</si>
  <si>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</si>
  <si>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</si>
  <si>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</si>
  <si>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</si>
  <si>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</si>
  <si>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</si>
  <si>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</si>
  <si>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</si>
  <si>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</si>
  <si>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</si>
  <si>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</si>
  <si>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</si>
  <si>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</si>
  <si>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</si>
  <si>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</si>
  <si>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</si>
  <si>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</si>
  <si>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</si>
  <si>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</si>
  <si>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</si>
  <si>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</si>
  <si>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</si>
  <si>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</si>
  <si>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</si>
  <si>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</si>
  <si>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</si>
  <si>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</si>
  <si>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</si>
  <si>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</si>
  <si>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</si>
  <si>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</si>
  <si>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</si>
  <si>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</si>
  <si>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</si>
  <si>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</si>
  <si>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</si>
  <si>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</si>
  <si>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</si>
  <si>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</si>
  <si>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</si>
  <si>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</si>
  <si>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</si>
  <si>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</si>
  <si>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</si>
  <si>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</si>
  <si>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</si>
  <si>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</si>
  <si>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</si>
  <si>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</si>
  <si>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</si>
  <si>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</si>
  <si>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</si>
  <si>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</si>
  <si>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</si>
  <si>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</si>
  <si>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</si>
  <si>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</si>
  <si>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</si>
  <si>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</si>
  <si>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</si>
  <si>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</si>
  <si>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</si>
  <si>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</si>
  <si>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</si>
  <si>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699392681661425"/>
        <rFont val="Calibri"/>
        <family val="2"/>
        <charset val="186"/>
      </rPr>
      <t>§</t>
    </r>
    <r>
      <rPr>
        <sz val="9"/>
        <color theme="9" tint="-0.49699392681661425"/>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</si>
  <si>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</si>
  <si>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</si>
  <si>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</si>
  <si>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</si>
  <si>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</si>
  <si>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</si>
  <si>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</si>
  <si>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</si>
  <si>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</si>
  <si>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</si>
  <si>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</si>
  <si>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</si>
  <si>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</si>
  <si>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</si>
  <si>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</si>
  <si>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</si>
  <si>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</si>
  <si>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</si>
  <si>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</si>
  <si>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</si>
  <si>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</si>
  <si>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</si>
  <si>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</si>
  <si>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</si>
  <si>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</si>
  <si>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</si>
  <si>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</si>
  <si>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</si>
  <si>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</si>
  <si>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</si>
  <si>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</si>
  <si>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</si>
  <si>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</si>
  <si>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</si>
  <si>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</si>
  <si>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</si>
  <si>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</si>
  <si>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</si>
  <si>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</si>
  <si>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</si>
  <si>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</si>
  <si>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</si>
  <si>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</si>
  <si>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</si>
  <si>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</si>
  <si>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</si>
  <si>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</si>
  <si>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</si>
  <si>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</si>
  <si>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</si>
  <si>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</si>
  <si>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</si>
  <si>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</si>
  <si>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</si>
  <si>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</si>
  <si>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</si>
  <si>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</si>
  <si>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</si>
  <si>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</si>
  <si>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</si>
  <si>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</si>
  <si>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</si>
  <si>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</si>
  <si>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</si>
  <si>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</si>
  <si>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</si>
  <si>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</si>
  <si>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</si>
  <si>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</si>
  <si>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</si>
  <si>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</si>
  <si>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</si>
  <si>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</si>
  <si>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</si>
  <si>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</si>
  <si>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699392681661425"/>
        <rFont val="Calibri"/>
        <family val="2"/>
        <charset val="186"/>
      </rPr>
      <t>§</t>
    </r>
    <r>
      <rPr>
        <sz val="9"/>
        <color theme="9" tint="-0.49699392681661425"/>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</si>
  <si>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</si>
  <si>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</si>
  <si>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</si>
  <si>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</si>
  <si>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</si>
  <si>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</si>
  <si>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</si>
  <si>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</si>
  <si>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</si>
  <si>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</si>
  <si>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</si>
  <si>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</si>
  <si>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</si>
  <si>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</si>
  <si>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</si>
  <si>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</si>
  <si>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</si>
  <si>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</si>
  <si>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</si>
  <si>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</si>
  <si>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</si>
  <si>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</si>
  <si>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</si>
  <si>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699392681661425"/>
        <rFont val="Calibri"/>
        <family val="2"/>
        <charset val="186"/>
      </rPr>
      <t>§</t>
    </r>
    <r>
      <rPr>
        <sz val="9"/>
        <color theme="9" tint="-0.49699392681661425"/>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</si>
  <si>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</si>
  <si>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</si>
  <si>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</si>
  <si>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</si>
  <si>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</si>
  <si>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</si>
  <si>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</si>
  <si>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</si>
  <si>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</si>
  <si>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</si>
  <si>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</si>
  <si>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</si>
  <si>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</si>
  <si>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</si>
  <si>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</si>
  <si>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</si>
  <si>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</si>
  <si>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</si>
  <si>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</si>
  <si>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</si>
  <si>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</si>
  <si>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</si>
  <si>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</si>
  <si>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</si>
  <si>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699392681661425"/>
        <rFont val="Calibri"/>
        <family val="2"/>
        <charset val="186"/>
      </rPr>
      <t>§</t>
    </r>
    <r>
      <rPr>
        <sz val="9"/>
        <color theme="9" tint="-0.49699392681661425"/>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</si>
  <si>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</si>
  <si>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</si>
  <si>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</si>
  <si>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</si>
  <si>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</si>
  <si>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</si>
  <si>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</si>
  <si>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</si>
  <si>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</si>
  <si>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</si>
  <si>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</si>
  <si>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</si>
  <si>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</si>
  <si>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</si>
  <si>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</si>
  <si>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</si>
  <si>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</si>
  <si>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</si>
  <si>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</si>
  <si>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</si>
  <si>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</si>
  <si>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</si>
  <si>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</si>
  <si>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</si>
  <si>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</si>
  <si>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</si>
  <si>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</si>
  <si>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</si>
  <si>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</si>
  <si>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</si>
  <si>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</si>
  <si>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</si>
  <si>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</si>
  <si>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</si>
  <si>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</si>
  <si>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</si>
  <si>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</si>
  <si>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</si>
  <si>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</si>
  <si>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</si>
  <si>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</si>
  <si>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</si>
  <si>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</si>
  <si>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</si>
  <si>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</si>
  <si>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</si>
  <si>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</si>
  <si>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</si>
  <si>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</si>
  <si>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</si>
  <si>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</si>
  <si>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699392681661425"/>
        <rFont val="Calibri"/>
        <family val="2"/>
        <charset val="186"/>
      </rPr>
      <t>§</t>
    </r>
    <r>
      <rPr>
        <sz val="9"/>
        <color theme="9" tint="-0.49699392681661425"/>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</si>
  <si>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</si>
  <si>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</si>
  <si>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</si>
  <si>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</si>
  <si>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</si>
  <si>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</si>
  <si>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</si>
  <si>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</si>
  <si>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</si>
  <si>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</si>
  <si>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</si>
  <si>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</si>
  <si>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</si>
  <si>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</si>
  <si>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</si>
  <si>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</si>
  <si>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</si>
  <si>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</si>
  <si>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</si>
  <si>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</si>
  <si>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</si>
  <si>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</si>
  <si>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</si>
  <si>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</si>
  <si>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</si>
  <si>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</si>
  <si>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</si>
  <si>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</si>
  <si>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</si>
  <si>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</si>
  <si>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</si>
  <si>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</si>
  <si>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</si>
  <si>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</si>
  <si>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</si>
  <si>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</si>
  <si>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</si>
  <si>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</si>
  <si>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</si>
  <si>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</si>
  <si>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</si>
  <si>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</si>
  <si>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</si>
  <si>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</si>
  <si>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</si>
  <si>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</si>
  <si>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</si>
  <si>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</si>
  <si>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</si>
  <si>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</si>
  <si>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</si>
  <si>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</si>
  <si>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</si>
  <si>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</si>
  <si>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</si>
  <si>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</si>
  <si>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</si>
  <si>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</si>
  <si>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</si>
  <si>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</si>
  <si>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</si>
  <si>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</si>
  <si>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</si>
  <si>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</si>
  <si>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</si>
  <si>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</si>
  <si>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</si>
  <si>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</si>
  <si>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</si>
  <si>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8 000 </t>
  </si>
  <si>
    <t xml:space="preserve">CFLA
4.2.1.3./1/24/I/017
</t>
  </si>
  <si>
    <t xml:space="preserve">SAM 5.1.1.4 </t>
  </si>
  <si>
    <t>2025-2029</t>
  </si>
  <si>
    <t>28.11.2024. lēmumu Nr.TND/1-1.1/24/726</t>
  </si>
  <si>
    <r>
      <t>(pro</t>
    </r>
    <r>
      <rPr>
        <sz val="9"/>
        <color theme="9" tint="-0.49760429700613423"/>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</si>
  <si>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</si>
  <si>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</si>
  <si>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</si>
  <si>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</si>
  <si>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</si>
  <si>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</si>
  <si>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</si>
  <si>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</si>
  <si>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</si>
  <si>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</si>
  <si>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</si>
  <si>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</si>
  <si>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</si>
  <si>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</si>
  <si>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</si>
  <si>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</si>
  <si>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</si>
  <si>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</si>
  <si>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</si>
  <si>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</si>
  <si>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</si>
  <si>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</si>
  <si>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</si>
  <si>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</si>
  <si>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</si>
  <si>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</si>
  <si>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</si>
  <si>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</si>
  <si>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</si>
  <si>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</si>
  <si>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</si>
  <si>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</si>
  <si>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</si>
  <si>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</si>
  <si>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</si>
  <si>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</si>
  <si>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</si>
  <si>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</si>
  <si>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</si>
  <si>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</si>
  <si>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</si>
  <si>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</si>
  <si>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</si>
  <si>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</si>
  <si>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</si>
  <si>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</si>
  <si>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</si>
  <si>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</si>
  <si>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</si>
  <si>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</si>
  <si>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</si>
  <si>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</si>
  <si>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</si>
  <si>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</si>
  <si>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</si>
  <si>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</si>
  <si>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</si>
  <si>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</si>
  <si>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</si>
  <si>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</si>
  <si>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</si>
  <si>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</si>
  <si>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</si>
  <si>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</si>
  <si>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</si>
  <si>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</si>
  <si>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</si>
  <si>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766533402508623"/>
        <rFont val="Times New Roman"/>
        <family val="1"/>
        <charset val="186"/>
      </rPr>
      <t>.</t>
    </r>
    <r>
      <rPr>
        <sz val="9"/>
        <color theme="9" tint="-0.49766533402508623"/>
        <rFont val="Calibri"/>
        <family val="2"/>
        <charset val="186"/>
      </rPr>
      <t>§</t>
    </r>
    <r>
      <rPr>
        <sz val="9"/>
        <color theme="9" tint="-0.49766533402508623"/>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</si>
  <si>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</si>
  <si>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</si>
  <si>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</si>
  <si>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</si>
  <si>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</si>
  <si>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</si>
  <si>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</si>
  <si>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</si>
  <si>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</si>
  <si>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</si>
  <si>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</si>
  <si>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</si>
  <si>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</si>
  <si>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</si>
  <si>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</si>
  <si>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</si>
  <si>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</si>
  <si>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</si>
  <si>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</si>
  <si>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</si>
  <si>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</si>
  <si>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</si>
  <si>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</si>
  <si>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</si>
  <si>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</si>
  <si>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</si>
  <si>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</si>
  <si>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</si>
  <si>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</si>
  <si>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</si>
  <si>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</si>
  <si>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</si>
  <si>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</si>
  <si>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</si>
  <si>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</si>
  <si>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</si>
  <si>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</si>
  <si>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</si>
  <si>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</si>
  <si>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</si>
  <si>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</si>
  <si>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</si>
  <si>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</si>
  <si>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</si>
  <si>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</si>
  <si>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</si>
  <si>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</si>
  <si>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</si>
  <si>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</si>
  <si>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</si>
  <si>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</si>
  <si>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</si>
  <si>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</si>
  <si>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</si>
  <si>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</si>
  <si>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</si>
  <si>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</si>
  <si>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</si>
  <si>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</si>
  <si>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</si>
  <si>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</si>
  <si>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</si>
  <si>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</si>
  <si>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</si>
  <si>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</si>
  <si>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78484450819422"/>
        <rFont val="Calibri"/>
        <family val="2"/>
        <charset val="186"/>
      </rPr>
      <t>§</t>
    </r>
    <r>
      <rPr>
        <sz val="9"/>
        <rFont val="Times New Roman"/>
        <family val="1"/>
      </rPr>
      <t>)</t>
    </r>
  </si>
  <si>
    <r>
      <t>(prot.Nr.5, 1.</t>
    </r>
    <r>
      <rPr>
        <sz val="9"/>
        <color theme="9" tint="-0.4978484450819422"/>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</si>
  <si>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</si>
  <si>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</si>
  <si>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</si>
  <si>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</si>
  <si>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</si>
  <si>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</si>
  <si>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</si>
  <si>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</si>
  <si>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</si>
  <si>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</si>
  <si>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</si>
  <si>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</si>
  <si>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</si>
  <si>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</si>
  <si>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</si>
  <si>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</si>
  <si>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</si>
  <si>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</si>
  <si>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</si>
  <si>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</si>
  <si>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</si>
  <si>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797051911984619"/>
        <rFont val="Times New Roman"/>
        <family val="1"/>
        <charset val="186"/>
      </rPr>
      <t>5.</t>
    </r>
    <r>
      <rPr>
        <sz val="9"/>
        <color theme="9" tint="-0.49797051911984619"/>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</si>
  <si>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</si>
  <si>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</si>
  <si>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</si>
  <si>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</si>
  <si>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</si>
  <si>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</si>
  <si>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</si>
  <si>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</si>
  <si>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</si>
  <si>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</si>
  <si>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</si>
  <si>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</si>
  <si>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</si>
  <si>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</si>
  <si>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</si>
  <si>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</si>
  <si>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</si>
  <si>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</si>
  <si>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</si>
  <si>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</si>
  <si>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</si>
  <si>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</si>
  <si>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</si>
  <si>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</si>
  <si>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</si>
  <si>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</si>
  <si>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</si>
  <si>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</si>
  <si>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</si>
  <si>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</si>
  <si>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</si>
  <si>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</si>
  <si>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</si>
  <si>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</si>
  <si>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</si>
  <si>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</si>
  <si>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</si>
  <si>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</si>
  <si>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</si>
  <si>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</si>
  <si>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</si>
  <si>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</si>
  <si>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</si>
  <si>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</si>
  <si>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</si>
  <si>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</si>
  <si>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</si>
  <si>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</si>
  <si>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</si>
  <si>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</si>
  <si>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</si>
  <si>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</si>
  <si>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</si>
  <si>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</si>
  <si>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</si>
  <si>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</si>
  <si>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</si>
  <si>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</si>
  <si>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</si>
  <si>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</si>
  <si>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</si>
  <si>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</si>
  <si>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</si>
  <si>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</si>
  <si>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</si>
  <si>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</si>
  <si>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</si>
  <si>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</si>
  <si>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</si>
  <si>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</si>
  <si>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</si>
  <si>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</si>
  <si>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</si>
  <si>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</si>
  <si>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</si>
  <si>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</si>
  <si>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</si>
  <si>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</si>
  <si>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</si>
  <si>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</si>
  <si>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</si>
  <si>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</si>
  <si>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</si>
  <si>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</si>
  <si>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</si>
  <si>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</si>
  <si>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</si>
  <si>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</si>
  <si>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</si>
  <si>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</si>
  <si>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</si>
  <si>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</si>
  <si>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</si>
  <si>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</si>
  <si>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</si>
  <si>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</si>
  <si>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</si>
  <si>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</si>
  <si>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</si>
  <si>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</si>
  <si>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</si>
  <si>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</si>
  <si>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</si>
  <si>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</si>
  <si>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</si>
  <si>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</si>
  <si>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</si>
  <si>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</si>
  <si>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</si>
  <si>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</si>
  <si>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</si>
  <si>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</si>
  <si>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</si>
  <si>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</si>
  <si>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</si>
  <si>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</si>
  <si>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</si>
  <si>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</si>
  <si>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</si>
  <si>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</si>
  <si>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</si>
  <si>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</si>
  <si>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</si>
  <si>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</si>
  <si>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</si>
  <si>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</si>
  <si>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</si>
  <si>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</si>
  <si>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</si>
  <si>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</si>
  <si>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</si>
  <si>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</si>
  <si>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</si>
  <si>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</si>
  <si>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</si>
  <si>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</si>
  <si>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</si>
  <si>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</si>
  <si>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</si>
  <si>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</si>
  <si>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</si>
  <si>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</si>
  <si>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</si>
  <si>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</si>
  <si>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</si>
  <si>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</si>
  <si>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</si>
  <si>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</si>
  <si>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</si>
  <si>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</si>
  <si>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</si>
  <si>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</si>
  <si>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</si>
  <si>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</si>
  <si>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</si>
  <si>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</si>
  <si>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</si>
  <si>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</si>
  <si>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</si>
  <si>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</si>
  <si>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</si>
  <si>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</si>
  <si>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</si>
  <si>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</si>
  <si>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</si>
  <si>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</si>
  <si>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</si>
  <si>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</si>
  <si>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</si>
  <si>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</si>
  <si>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</si>
  <si>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</si>
  <si>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</si>
  <si>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</si>
  <si>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</si>
  <si>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</si>
  <si>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</si>
  <si>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</si>
  <si>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</si>
  <si>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</si>
  <si>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</si>
  <si>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</si>
  <si>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</si>
  <si>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</si>
  <si>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</si>
  <si>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</si>
  <si>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</si>
  <si>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</si>
  <si>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</si>
  <si>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</si>
  <si>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</si>
  <si>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</si>
  <si>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</si>
  <si>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</si>
  <si>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</si>
  <si>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</si>
  <si>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</si>
  <si>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</si>
  <si>
    <t>2026.gada 28.maijs</t>
  </si>
  <si>
    <t>IP2026.5</t>
  </si>
  <si>
    <t>IP2026.1/U.2.1./32</t>
  </si>
  <si>
    <t>U.3.1/11</t>
  </si>
  <si>
    <t>Kandavas poliklīnikas pakalpojumu pieejamības uzlabošana</t>
  </si>
  <si>
    <t>Izbūvēts lifts ēkas iekšpagalmā, veikta grīdas līmeņu pārbūve esošajai ieejai.</t>
  </si>
  <si>
    <t>1. Izremontētas telpas, atjaunotas āra nojumju grīdas.
2. Iegādātas rotaļlietu novietnes.</t>
  </si>
  <si>
    <t>U.1.1/59</t>
  </si>
  <si>
    <t>Tukuma PII “Pepija” ēkas fasādes atjaunošana, būvdarbu 2.kārta</t>
  </si>
  <si>
    <t xml:space="preserve">Veikta Tukuma PII “Pepija” pamatu hidroizolācija un siltumizolācija, cokola apdares un apmales izbūve, fasāžu siltumizolācija un apdares izbūvi, parapeta nosegskārdu  un fasāžu apgaismojuma izbūve (ēkas daļai pret Smilšu ielu). </t>
  </si>
  <si>
    <t xml:space="preserve">1. Veikta sākumskolas ēkas un pirmskolas grupas "Zemenīte" ēku fasādes atjaunošana, novēršot siltumizolācijas bojājumus un iekštelpu atjaunošanu.                                                                                                                  </t>
  </si>
  <si>
    <t>Atjaunota Tukuma Sporta skola, Kuldīgas iela 74, Tukums, uzcelta piebūve pie Tukuma Sporta skolas - slēgta telpa vieglatlētikas nodarbībām - vieglatlētikas manēža.</t>
  </si>
  <si>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Dzelzceļa iela, Pasta iela, Lejas iela, Rudens iela, Vilku iela, Zaķu iela, Ganību iela, Abavas iela, Ezera iela,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</si>
  <si>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Jelgavas ielas posmā, Ozolu ielas posmā, Sabiles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</si>
  <si>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Raiņa ielas posma atjaunošana Kandavā</t>
  </si>
  <si>
    <t>Investīciju projekta mērķis ir paaugstināt ceļu un ielu infrastruktūras kvalitātes līmeni, veicot iela seguma atjaunošanu Raiņa ielas posmā, tādējādi nodrošinot infrastruktūras attīstību un satiksmes dalībnieku drošību – uzlabot gājēju drošību, radīt labvēlīgus apstākļus mikromobilitātes rīku izmantošanai.</t>
  </si>
  <si>
    <r>
      <t xml:space="preserve">(prot.Nr.5, 4. </t>
    </r>
    <r>
      <rPr>
        <sz val="9"/>
        <rFont val="Calibri"/>
        <family val="2"/>
        <charset val="186"/>
      </rPr>
      <t>§</t>
    </r>
    <r>
      <rPr>
        <sz val="9"/>
        <rFont val="Times New Roman"/>
        <family val="1"/>
      </rPr>
      <t>)</t>
    </r>
  </si>
  <si>
    <r>
      <t xml:space="preserve"> </t>
    </r>
    <r>
      <rPr>
        <sz val="9"/>
        <rFont val="Times New Roman"/>
        <family val="1"/>
        <charset val="186"/>
      </rPr>
      <t xml:space="preserve"> 28.05.2026. lēmumu Nr.TND/1-1.1/26/224</t>
    </r>
  </si>
  <si>
    <t>Nr. TND/1-1.1/26/224 (prot.Nr.5, 4.§)</t>
  </si>
  <si>
    <r>
      <t xml:space="preserve">1. Nomainīts darbnīcas ēkas jumts (12 000 </t>
    </r>
    <r>
      <rPr>
        <i/>
        <sz val="12"/>
        <rFont val="Times New Roman"/>
        <family val="1"/>
      </rPr>
      <t>euro</t>
    </r>
    <r>
      <rPr>
        <sz val="12"/>
        <rFont val="Times New Roman"/>
        <family val="1"/>
      </rPr>
      <t>).
2. Atjaunotas pamatskolas klases, kabineti, tualetes.
3. Atjaunota fasāde skolai un veikti siltināšanas pasākumi.
4. Veikti ugunsdrošības pasākumi.
5. Nomainīts skolas stadiona skrejceļu segums, labiekārtots stadions.
6. Iegādāta datortehnika.</t>
    </r>
  </si>
  <si>
    <t>Pauguru ielas posma asfaltbetona seguma izbūve (~221 m) un ūdensapgādes izbūve.
Zīļu ielas posma (~200 m), Pavasara ielas posma (~137m) un  Tūristu ielas posma (~137m) asfaltbetona seguma izbūve.
Ziedoņa ielas posma (no Pumpura ielas līdz Ziedoņa ielai 36 ar pieslēgumu pie Rīgas ielas)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</si>
  <si>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 xml:space="preserve">  Investīciju projekta mērķis ir paaugstināt ceļu un ielu infrastruktūras kvalitātes līmeni, veicot Valteru ielas un Daigones ielas (no Jelgavas ielas/Daigones ielas krustojuma 0,00 km - 0,226 km (226 m)) posmu segumu atjaunošanu Kandavā. Vecupes  ielas pārbūvi un jauna apgaismojuma izbūvi Irlavā, posmā no valsts vietējā autoceļa V1452 Džūkste-Irlava-Jaunsāti 454m garumā.</t>
  </si>
  <si>
    <t>Investīciju projekta mērķis ir attīstīt drošu, pieejamu infrastruktūru gājējiem un citiem satiksmes dalībniekiem. Lielās, Pīlādžu, Ozolu, Ziedoņa (posms no Ziedoņa ielas sākuma pirmajiem numuriem līdz Pumpura ielai.), Pumpru ielas, Talsu un Tidaholmas ielu krustojuma pārbūve uzlabos satiksmes infrastruktūru un radīs drošus, labvēlīgus apstākļus gājējiem, mikromobilitātes rīku izmantošanai Tukuma  pilsētā.</t>
  </si>
  <si>
    <t>1. Abavas ielas posma seguma atjaunošana;
2. Daigones ielas posma (no Valteru/Daigones ielas krustojuma līdz 5+22, kopā 522 m) seguma atjaunošana;
3. Pļavas ielas izbūve</t>
  </si>
  <si>
    <t>2026-2030</t>
  </si>
  <si>
    <t>2026.gada 25.jūnijs</t>
  </si>
  <si>
    <t>IP2026.6</t>
  </si>
  <si>
    <t>IP2026.1/U.2.1./33</t>
  </si>
  <si>
    <t>Tukuma PII "Vālodzīte" materiāltehniskās bāzes pilnveide</t>
  </si>
  <si>
    <t>Aprīkotas grupiņu telpas ar jaunām mēbelēm un aprīkojumu</t>
  </si>
  <si>
    <t>U.1.1/60</t>
  </si>
  <si>
    <t>Pirmsskolas izglītības iestādes “Vālodzīte” teritorijas labiekārtošanas būvdarbi</t>
  </si>
  <si>
    <t>Veikti Tukuma PII “Vālodzīte” teritorijas labiekārtošanas būvdarbi: teritorijas labiekārtošanas darbi: jaunu rotaļu laukuma iekārtu uzstādīšana, sporta laukuma izbūve, izbūvētas jaunas nojumes, veikta žoga daļēja atjaunošana, izbūvēts teritorijas apgaismojums u.c.</t>
  </si>
  <si>
    <r>
      <t xml:space="preserve">(prot.Nr.6, 7. </t>
    </r>
    <r>
      <rPr>
        <sz val="9"/>
        <rFont val="Calibri"/>
        <family val="2"/>
        <charset val="186"/>
      </rPr>
      <t>§</t>
    </r>
    <r>
      <rPr>
        <sz val="9"/>
        <rFont val="Times New Roman"/>
        <family val="1"/>
      </rPr>
      <t>)</t>
    </r>
  </si>
  <si>
    <r>
      <t xml:space="preserve"> </t>
    </r>
    <r>
      <rPr>
        <sz val="9"/>
        <rFont val="Times New Roman"/>
        <family val="1"/>
        <charset val="186"/>
      </rPr>
      <t xml:space="preserve"> 25.06.2026. lēmumu Nr.TND/1-1.1/26/280</t>
    </r>
  </si>
  <si>
    <t>Nr. TND/1-1.1/26/280 (prot.Nr.6, 7.§)</t>
  </si>
  <si>
    <t>Siltumnīcefekta gāzu emisiju samazināšana un energoefektivitātes uzlabošana ēkai J.Raiņa ielā 24, Tukumā</t>
  </si>
  <si>
    <t>Veikta siltumnīcefekta gāzu emisiju samazināšana un ēkas energoefektivitātes uzlabošana, veicot ēkas pārbūvi atbilstoši Tukuma novada pašvaldības policijas un Komunālās nodaļas vajadzībām un funkciju nodrošināšanai.</t>
  </si>
  <si>
    <t>U.1.1/23.1</t>
  </si>
  <si>
    <t>Sporta zāles jaunbūve Zantes pamatskolai, Skolas ielā 14, Zantē, Tukuma novadā</t>
  </si>
  <si>
    <t>2027-2028</t>
  </si>
  <si>
    <t>Valsts kases aizņēmums investīciju projekta īstenošanai</t>
  </si>
  <si>
    <t>U.1.1/5.1</t>
  </si>
  <si>
    <t>U.1.1/5.2</t>
  </si>
  <si>
    <t>Zemgales vidusskolas Slampē, Tukuma novadā ēkas un sporta zāles energoefektivitātes paaugstināšana</t>
  </si>
  <si>
    <t>Zemgales vidusskolas Slampē, Tukuma novadā ēkas un sporta zāles energoefektivitātes paaugstināšanas būvniecības ieceres dokumentācijas izstrāde</t>
  </si>
  <si>
    <t>Izstrādāta būvniecības ieceres dokumentācija, paredzot energoefektivitātes paaugstināšanas pasākumus, telpu plānojuma izmaiņas, teritorijas labiekārtojuma un vides pieejamības risinājumus, kā arī apkures, ventilācijas, elektroapgādes un citu inženiersistēmu pārbūves risinājumus.</t>
  </si>
  <si>
    <t>Veikti skolas ēkas un sporta zāles energoefektivitātes paaugstināšanas pasākumi, telpu plānojuma izmaiņas, teritorijas labiekārtošanas darbi un nodrošināta vides pieejamība personām ar funkcionāliem traucējumiem, kā arī veikta apkures, ventilācijas, elektroapgādes un citu inženiersistēmu pārbūve.</t>
  </si>
  <si>
    <t>U.1.1/61</t>
  </si>
  <si>
    <t>Smārdes pamatskolas 2. stāva pārejas pārbūve</t>
  </si>
  <si>
    <t>U.1.1/62</t>
  </si>
  <si>
    <t>Ēdnīcas korpusa jaunbūve un esošo skolas telpu pārbūve, remonts Liepu ielā 2A, Lapmežciemā, Tukuma novadā</t>
  </si>
  <si>
    <t xml:space="preserve">Lapmežciema pamatskolā izbūvēts jauns ēdnīcas korpuss, veikta esošo skolas telpu pārbūve un pārplānošana, kosmētiskais remonts. </t>
  </si>
  <si>
    <t xml:space="preserve">Izstrādāta būvniecības ieceres dokumentācija Lapmežciema pamatskolas ēdnīcas korpusa jaunbūvei, esošo skolas telpu pārbūvei un pārplānošanai, telpu kosmētiskajam remontam Liepu ielā 2A, Lapmežciemā, Tukuma novadā. </t>
  </si>
  <si>
    <t>2026.gada 30.jūlijs</t>
  </si>
  <si>
    <t>Nr. TND/1-1.1/26/ (prot.Nr., .§)</t>
  </si>
  <si>
    <t>IP2026.7</t>
  </si>
  <si>
    <t>IP2026.1/U.2.1./34</t>
  </si>
  <si>
    <t>30.06.2026. lēmumu Nr.TND/1-1.1/26/</t>
  </si>
  <si>
    <t>(prot.Nr. , §)</t>
  </si>
  <si>
    <t>U.1.1/62.1</t>
  </si>
  <si>
    <t>1. Izstrādāta būvniecības ieceres dokumentācija 2.stāva gājēju pārejas pārbūvei, paredzot energoefektivitātes paaugstināšanas risinājumus un drošas ekspluatācijas prasību ievērošanu. 
2. Veikti Smārdes pamatskolas 2. stāva gājēju pārejas būvdarbi, uzlabojot ēkas energoefektivitāti un nodrošinot drošas ekspluatācijas prasību ievērošanu.</t>
  </si>
  <si>
    <t>Lapmežciema pamatskolas ēdnīcas korpusa jaunbūves un skolas telpu pārbūves būvniecības ieceres dokumentācijas izstrāde</t>
  </si>
  <si>
    <t>U.8.1/40</t>
  </si>
  <si>
    <t>Stadiona ielas un Katrīnas laukuma pārbūve un ilgtspējīgu lietus ūdens apsaimniekošanas risinājumu izveide Tukumā</t>
  </si>
  <si>
    <t>2 072 600</t>
  </si>
  <si>
    <t>1 865 340</t>
  </si>
  <si>
    <t>Veikta Stadiona ielas un Katrīnas laukuma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t>
  </si>
  <si>
    <t>2026-2029</t>
  </si>
  <si>
    <t xml:space="preserve">1. Izstrādāta būvniecības ieceres dokumentācija sporta zāles jaunbūvei Zantes pamatskolas teritorijā Skolas ielā 14, Zantē, Tukuma novadā, ar palīgtelpām un autostāvvietu.
2. Paredzēta darbnīcas ēkas demontāža un sporta zāles izbūve tās vietā. Jaunas, energoefektīvas sporta zāles izbūve sporta funkciju nodrošināšanai, izbūvējot sporta zāli ar palīgtelpām un autostāvvietu pie ēkas. </t>
  </si>
  <si>
    <t>Pirmsskolas izglītības iestādes “Spārīte”, Skolas ielā 10, Engurē, Tukuma novadā ēkas pārbūve un teritorijas labiekārtošana</t>
  </si>
  <si>
    <t>PII "Spārīte", Attīstības nodaļa</t>
  </si>
  <si>
    <t>1. Izstrādāta būvniecības ieceres dokumentācija PII "Spārīte" pārbūvei un teritorijas labiekārtošanai. 
2. Veikti būvdarbi Engures PII "Spārīte", radot energoefektīvu un modernu pirmsskolas izglītības iestādi. Veikta telpu modernizācija, teritorijas labiekārtošana, prioritāti piešķirot bērnu drošībai, telpu funkcionalitātei un apkārtējās vides pievilcībai, kā arī veikti pārbūves darbi, lai uzlabotu ēkas energoefektivitāti, t.sk., jumta nomaiņa un ventilācijas izbūve.</t>
  </si>
  <si>
    <t>U.4.1/22</t>
  </si>
  <si>
    <t xml:space="preserve">Automašīnu iegāde Tukuma novada sociālā dienesta funkciju nodrošināšanai
</t>
  </si>
  <si>
    <t xml:space="preserve">Iegādātas 5 jaunas automašinas Tukuma novada sociālā dienesta darba veikšanai. </t>
  </si>
  <si>
    <t>U.1.1/56.1</t>
  </si>
  <si>
    <t>Trīs jaunu autobusu iegāde skolēnu pārvadājumu nodrošināšanai Tukuma novadā</t>
  </si>
  <si>
    <t>Iegādāti 3 jauni autobusi (1 autobuss ar 22 sēdvietām, 2 autobusi ar 19 sēdvietām) skolēnu pārvadājumu nodrošināšanai Tukuma novadā.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</si>
</sst>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4"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22333445234534"/>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23096407971434"/>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22333445234534"/>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23096407971434"/>
      <name val="Times New Roman"/>
      <family val="1"/>
      <charset val="186"/>
    </font>
    <font>
      <sz val="9"/>
      <color theme="9" tint="-0.49699392681661425"/>
      <name val="Times New Roman"/>
      <family val="1"/>
      <charset val="186"/>
    </font>
    <font>
      <sz val="9"/>
      <color theme="9" tint="-0.49699392681661425"/>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57377849665824"/>
      <name val="Times New Roman"/>
      <family val="1"/>
      <charset val="186"/>
    </font>
    <font>
      <sz val="11"/>
      <name val="Calibri"/>
      <family val="2"/>
      <charset val="186"/>
    </font>
    <font>
      <sz val="9"/>
      <color theme="9" tint="-0.49760429700613423"/>
      <name val="Times New Roman"/>
      <family val="1"/>
      <charset val="186"/>
    </font>
    <font>
      <b/>
      <sz val="28"/>
      <name val="Times New Roman"/>
      <family val="1"/>
    </font>
    <font>
      <sz val="9"/>
      <name val="Times New Roman"/>
      <family val="1"/>
    </font>
    <font>
      <b/>
      <sz val="9"/>
      <name val="Times New Roman"/>
      <family val="1"/>
    </font>
    <font>
      <sz val="9"/>
      <color theme="9" tint="-0.49766533402508623"/>
      <name val="Times New Roman"/>
      <family val="1"/>
      <charset val="186"/>
    </font>
    <font>
      <sz val="9"/>
      <color theme="9" tint="-0.49766533402508623"/>
      <name val="Calibri"/>
      <family val="2"/>
      <charset val="186"/>
    </font>
    <font>
      <sz val="9"/>
      <color theme="9" tint="-0.4978484450819422"/>
      <name val="Calibri"/>
      <family val="2"/>
      <charset val="186"/>
    </font>
    <font>
      <sz val="9"/>
      <color theme="9" tint="-0.49797051911984619"/>
      <name val="Times New Roman"/>
      <family val="1"/>
      <charset val="186"/>
    </font>
    <font>
      <sz val="9"/>
      <color theme="9" tint="-0.49797051911984619"/>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
      <sz val="9"/>
      <color theme="1"/>
      <name val="Times New Roman"/>
      <family val="1"/>
      <charset val="186"/>
    </font>
    <font>
      <i/>
      <sz val="12"/>
      <color rgb="FFFF0000"/>
      <name val="Times New Roman"/>
      <family val="1"/>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766533402508623"/>
      <name val="Times New Roman"/>
      <family val="1"/>
    </font>
    <font>
      <sz val="9"/>
      <name val="Times New Roman"/>
      <family val="1"/>
      <charset val="186"/>
    </font>
  </fonts>
  <fills count="17">
    <fill>
      <patternFill patternType="none"/>
    </fill>
    <fill>
      <patternFill patternType="gray125"/>
    </fill>
    <fill>
      <patternFill patternType="solid">
        <fgColor theme="4" tint="0.79985961485641044"/>
        <bgColor indexed="64"/>
      </patternFill>
    </fill>
    <fill>
      <patternFill patternType="solid">
        <fgColor theme="0" tint="-0.14621417889950256"/>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9" tint="0.79985961485641044"/>
        <bgColor indexed="64"/>
      </patternFill>
    </fill>
    <fill>
      <patternFill patternType="solid">
        <fgColor theme="9" tint="-0.49623096407971434"/>
        <bgColor indexed="64"/>
      </patternFill>
    </fill>
    <fill>
      <patternFill patternType="solid">
        <fgColor theme="0" tint="-4.6205023346659747E-2"/>
        <bgColor indexed="64"/>
      </patternFill>
    </fill>
    <fill>
      <patternFill patternType="solid">
        <fgColor theme="9" tint="0.39997558519241921"/>
        <bgColor indexed="64"/>
      </patternFill>
    </fill>
    <fill>
      <patternFill patternType="solid">
        <fgColor theme="5" tint="0.59993285927915285"/>
        <bgColor indexed="64"/>
      </patternFill>
    </fill>
    <fill>
      <patternFill patternType="solid">
        <fgColor theme="5" tint="0.59996337778862885"/>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8" fillId="0" borderId="0" applyFont="0" applyFill="0" applyBorder="0" applyAlignment="0" applyProtection="0"/>
    <xf numFmtId="0" fontId="1" fillId="0" borderId="0" applyNumberFormat="0" applyFill="0" applyBorder="0" applyAlignment="0" applyProtection="0"/>
    <xf numFmtId="0" fontId="78" fillId="2" borderId="0" applyNumberFormat="0" applyBorder="0" applyAlignment="0" applyProtection="0"/>
    <xf numFmtId="0" fontId="78" fillId="0" borderId="0"/>
  </cellStyleXfs>
  <cellXfs count="583">
    <xf numFmtId="0" fontId="0" fillId="0" borderId="0" xfId="0"/>
    <xf numFmtId="0" fontId="2" fillId="3" borderId="1" xfId="2" applyFont="1" applyFill="1" applyBorder="1" applyAlignment="1">
      <alignment horizontal="center" vertical="center" wrapText="1"/>
    </xf>
    <xf numFmtId="0" fontId="2" fillId="3"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1" xfId="2" applyFont="1" applyFill="1" applyBorder="1" applyAlignment="1">
      <alignment vertical="top" wrapText="1"/>
    </xf>
    <xf numFmtId="0" fontId="2" fillId="0" borderId="2" xfId="2" applyFont="1" applyFill="1" applyBorder="1" applyAlignment="1">
      <alignment horizontal="center" wrapText="1"/>
    </xf>
    <xf numFmtId="0" fontId="8" fillId="3" borderId="1" xfId="0" applyFont="1" applyFill="1" applyBorder="1" applyAlignment="1">
      <alignment vertical="top"/>
    </xf>
    <xf numFmtId="0" fontId="8" fillId="0" borderId="0" xfId="0" applyFont="1"/>
    <xf numFmtId="0" fontId="9" fillId="0" borderId="0" xfId="0" applyFont="1"/>
    <xf numFmtId="0" fontId="4" fillId="0" borderId="3"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wrapText="1"/>
    </xf>
    <xf numFmtId="0" fontId="9" fillId="0" borderId="0" xfId="0" applyFont="1" applyAlignment="1">
      <alignment wrapText="1"/>
    </xf>
    <xf numFmtId="0" fontId="10" fillId="0" borderId="1" xfId="0" applyFont="1" applyBorder="1" applyAlignment="1">
      <alignment vertical="center" wrapText="1"/>
    </xf>
    <xf numFmtId="0" fontId="9" fillId="0" borderId="3" xfId="0" applyFont="1" applyBorder="1" applyAlignment="1">
      <alignment wrapText="1"/>
    </xf>
    <xf numFmtId="0" fontId="11"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center" wrapText="1"/>
    </xf>
    <xf numFmtId="0" fontId="12" fillId="0" borderId="1" xfId="0" applyFont="1" applyBorder="1" applyAlignment="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3" xfId="0" applyFont="1" applyBorder="1"/>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3" xfId="0" applyFont="1" applyBorder="1"/>
    <xf numFmtId="0" fontId="11" fillId="0" borderId="1" xfId="0" applyFont="1" applyBorder="1" applyAlignment="1">
      <alignment vertical="center" wrapText="1"/>
    </xf>
    <xf numFmtId="0" fontId="12" fillId="0" borderId="1" xfId="0" applyFont="1" applyBorder="1" applyAlignment="1">
      <alignment horizontal="center" vertical="center"/>
    </xf>
    <xf numFmtId="0" fontId="9"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xf>
    <xf numFmtId="0" fontId="14"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xf>
    <xf numFmtId="0" fontId="11" fillId="0" borderId="1" xfId="0" applyFont="1" applyBorder="1" applyAlignment="1">
      <alignment horizontal="center" vertical="center"/>
    </xf>
    <xf numFmtId="0" fontId="8" fillId="0" borderId="1" xfId="0" applyFont="1" applyBorder="1" applyAlignment="1">
      <alignment vertical="top"/>
    </xf>
    <xf numFmtId="0" fontId="8" fillId="0" borderId="0" xfId="0" applyFont="1" applyAlignment="1">
      <alignment vertical="top"/>
    </xf>
    <xf numFmtId="3" fontId="9" fillId="0" borderId="1" xfId="0" applyNumberFormat="1" applyFont="1" applyBorder="1" applyAlignment="1">
      <alignment horizontal="center" vertical="center"/>
    </xf>
    <xf numFmtId="0" fontId="9" fillId="0" borderId="1" xfId="0" applyFont="1" applyBorder="1"/>
    <xf numFmtId="0" fontId="15" fillId="0" borderId="1" xfId="0" applyFont="1" applyBorder="1" applyAlignment="1">
      <alignment wrapText="1"/>
    </xf>
    <xf numFmtId="0" fontId="8" fillId="0" borderId="1" xfId="0" applyFont="1" applyBorder="1"/>
    <xf numFmtId="0" fontId="15" fillId="0" borderId="1" xfId="0" applyFont="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7" fillId="0" borderId="1" xfId="0" applyFont="1" applyBorder="1" applyAlignment="1">
      <alignment wrapText="1"/>
    </xf>
    <xf numFmtId="0" fontId="15" fillId="0" borderId="1" xfId="0" applyFont="1" applyBorder="1" applyAlignment="1">
      <alignment horizontal="left" vertical="center" wrapText="1"/>
    </xf>
    <xf numFmtId="0" fontId="15" fillId="0" borderId="1" xfId="0" applyFont="1" applyBorder="1"/>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wrapText="1"/>
    </xf>
    <xf numFmtId="0" fontId="9" fillId="0" borderId="1" xfId="3" applyFont="1" applyFill="1" applyBorder="1" applyAlignment="1">
      <alignment horizontal="left" vertical="center" wrapText="1"/>
    </xf>
    <xf numFmtId="3" fontId="9" fillId="0" borderId="1" xfId="3" applyNumberFormat="1" applyFont="1" applyFill="1" applyBorder="1" applyAlignment="1">
      <alignment horizontal="center" vertical="center" wrapText="1"/>
    </xf>
    <xf numFmtId="0" fontId="9" fillId="0" borderId="1" xfId="3" applyFont="1" applyFill="1" applyBorder="1" applyAlignment="1">
      <alignment horizontal="center" vertical="center"/>
    </xf>
    <xf numFmtId="3" fontId="11" fillId="0" borderId="1" xfId="0" applyNumberFormat="1" applyFont="1" applyBorder="1" applyAlignment="1">
      <alignment horizontal="center" vertical="center"/>
    </xf>
    <xf numFmtId="0" fontId="2" fillId="0" borderId="1" xfId="2" applyFont="1" applyFill="1" applyBorder="1" applyAlignment="1">
      <alignment horizontal="center" wrapText="1"/>
    </xf>
    <xf numFmtId="0" fontId="2" fillId="0" borderId="1" xfId="2" applyFont="1" applyFill="1" applyBorder="1" applyAlignment="1">
      <alignment horizontal="left" vertical="center" wrapText="1"/>
    </xf>
    <xf numFmtId="0" fontId="11" fillId="0" borderId="1" xfId="4" applyFont="1" applyBorder="1" applyAlignment="1">
      <alignment horizontal="left" vertical="center" wrapText="1"/>
    </xf>
    <xf numFmtId="3" fontId="11" fillId="0" borderId="1" xfId="4" applyNumberFormat="1" applyFont="1" applyBorder="1" applyAlignment="1">
      <alignment horizontal="center" vertical="center" wrapText="1"/>
    </xf>
    <xf numFmtId="0" fontId="11" fillId="0" borderId="1" xfId="4" applyFont="1" applyBorder="1" applyAlignment="1">
      <alignment horizontal="center" vertical="center" wrapText="1"/>
    </xf>
    <xf numFmtId="3" fontId="12"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14" fontId="11" fillId="0" borderId="1" xfId="0" applyNumberFormat="1" applyFont="1" applyBorder="1" applyAlignment="1">
      <alignment horizontal="left" vertical="center" wrapText="1"/>
    </xf>
    <xf numFmtId="0" fontId="19" fillId="0" borderId="1" xfId="0" applyFont="1" applyBorder="1" applyAlignment="1">
      <alignment vertical="center" wrapText="1"/>
    </xf>
    <xf numFmtId="0" fontId="11" fillId="0" borderId="1" xfId="0" applyFont="1" applyBorder="1"/>
    <xf numFmtId="0" fontId="21" fillId="0" borderId="1" xfId="0" applyFont="1" applyBorder="1" applyAlignment="1">
      <alignment horizontal="left" vertical="center" wrapText="1"/>
    </xf>
    <xf numFmtId="0" fontId="21" fillId="0" borderId="1" xfId="0" applyFont="1" applyBorder="1" applyAlignment="1">
      <alignment vertical="center"/>
    </xf>
    <xf numFmtId="0" fontId="21" fillId="0" borderId="1" xfId="0" applyFont="1" applyBorder="1" applyAlignment="1">
      <alignment horizontal="center" vertical="center"/>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3" fontId="22" fillId="0" borderId="1" xfId="0" applyNumberFormat="1" applyFont="1" applyBorder="1" applyAlignment="1">
      <alignment vertical="center" wrapText="1"/>
    </xf>
    <xf numFmtId="0" fontId="21" fillId="0" borderId="1" xfId="0" applyFont="1" applyBorder="1" applyAlignment="1">
      <alignment horizontal="left" vertical="center"/>
    </xf>
    <xf numFmtId="3"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0" xfId="0" applyFont="1" applyAlignment="1">
      <alignment horizontal="left" vertical="center"/>
    </xf>
    <xf numFmtId="0" fontId="13" fillId="0" borderId="1" xfId="0" applyFont="1" applyBorder="1"/>
    <xf numFmtId="0" fontId="7" fillId="0" borderId="1" xfId="2"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xf>
    <xf numFmtId="0" fontId="4" fillId="0" borderId="1" xfId="2" applyFont="1" applyFill="1" applyBorder="1" applyAlignment="1">
      <alignment horizontal="left" vertical="center" wrapText="1"/>
    </xf>
    <xf numFmtId="0" fontId="5" fillId="0" borderId="1" xfId="0" applyFont="1" applyBorder="1" applyAlignment="1">
      <alignment horizontal="left"/>
    </xf>
    <xf numFmtId="0" fontId="6" fillId="0" borderId="1" xfId="0" applyFont="1" applyBorder="1" applyAlignment="1">
      <alignment horizontal="left"/>
    </xf>
    <xf numFmtId="0" fontId="22" fillId="0" borderId="1" xfId="0" applyFont="1" applyBorder="1" applyAlignment="1">
      <alignment horizontal="left" vertical="center" wrapText="1"/>
    </xf>
    <xf numFmtId="0" fontId="22" fillId="0" borderId="1" xfId="0" applyFont="1" applyBorder="1" applyAlignment="1">
      <alignment vertical="center"/>
    </xf>
    <xf numFmtId="0" fontId="23" fillId="0" borderId="1" xfId="0" applyFont="1" applyBorder="1" applyAlignment="1">
      <alignmen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22" fillId="0" borderId="4" xfId="0" applyFont="1" applyBorder="1" applyAlignment="1">
      <alignment horizontal="left" vertical="center" wrapText="1"/>
    </xf>
    <xf numFmtId="3" fontId="22"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0" fontId="11" fillId="0" borderId="4" xfId="0" applyFont="1" applyBorder="1" applyAlignment="1">
      <alignment horizontal="center" vertical="center"/>
    </xf>
    <xf numFmtId="0" fontId="4" fillId="0" borderId="4" xfId="0" applyFont="1" applyBorder="1" applyAlignment="1">
      <alignment horizontal="left" vertical="center"/>
    </xf>
    <xf numFmtId="0" fontId="9" fillId="0" borderId="4" xfId="0" applyFont="1" applyBorder="1" applyAlignment="1">
      <alignment horizontal="center" vertical="center"/>
    </xf>
    <xf numFmtId="0" fontId="24" fillId="0" borderId="4" xfId="0" applyFont="1" applyBorder="1" applyAlignment="1">
      <alignment wrapText="1"/>
    </xf>
    <xf numFmtId="0" fontId="24" fillId="0" borderId="4" xfId="0" applyFont="1" applyBorder="1"/>
    <xf numFmtId="0" fontId="8" fillId="0" borderId="4" xfId="0" applyFont="1" applyBorder="1" applyAlignment="1">
      <alignment vertical="top"/>
    </xf>
    <xf numFmtId="0" fontId="8" fillId="0" borderId="5" xfId="0" applyFont="1" applyBorder="1"/>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6" xfId="0" applyFont="1" applyBorder="1" applyAlignment="1">
      <alignment horizontal="center" vertical="center"/>
    </xf>
    <xf numFmtId="0" fontId="6" fillId="0" borderId="1" xfId="0" applyFont="1" applyBorder="1" applyAlignment="1">
      <alignment wrapText="1"/>
    </xf>
    <xf numFmtId="0" fontId="6" fillId="0" borderId="7" xfId="0" applyFont="1" applyBorder="1" applyAlignment="1">
      <alignment wrapText="1"/>
    </xf>
    <xf numFmtId="0" fontId="6" fillId="4" borderId="8" xfId="0" applyFont="1" applyFill="1" applyBorder="1" applyAlignment="1">
      <alignment wrapText="1"/>
    </xf>
    <xf numFmtId="0" fontId="15" fillId="4" borderId="8" xfId="0" applyFont="1" applyFill="1" applyBorder="1"/>
    <xf numFmtId="0" fontId="15" fillId="4" borderId="8" xfId="0" applyFont="1" applyFill="1" applyBorder="1" applyAlignment="1">
      <alignment wrapText="1"/>
    </xf>
    <xf numFmtId="0" fontId="26" fillId="4" borderId="8" xfId="0" applyFont="1" applyFill="1" applyBorder="1"/>
    <xf numFmtId="0" fontId="6" fillId="0" borderId="5" xfId="0" applyFont="1" applyBorder="1" applyAlignment="1">
      <alignment wrapText="1"/>
    </xf>
    <xf numFmtId="0" fontId="15" fillId="0" borderId="5" xfId="0" applyFont="1" applyBorder="1"/>
    <xf numFmtId="0" fontId="11" fillId="0" borderId="5" xfId="0" applyFont="1" applyBorder="1" applyAlignment="1">
      <alignment wrapText="1"/>
    </xf>
    <xf numFmtId="0" fontId="15" fillId="0" borderId="5" xfId="0" applyFont="1" applyBorder="1" applyAlignment="1">
      <alignment wrapText="1"/>
    </xf>
    <xf numFmtId="0" fontId="15" fillId="0" borderId="9" xfId="0" applyFont="1" applyBorder="1"/>
    <xf numFmtId="0" fontId="15" fillId="0" borderId="3" xfId="0" applyFont="1" applyBorder="1"/>
    <xf numFmtId="0" fontId="26" fillId="0" borderId="1" xfId="0" applyFont="1" applyBorder="1"/>
    <xf numFmtId="0" fontId="26" fillId="0" borderId="5" xfId="0" applyFont="1" applyBorder="1"/>
    <xf numFmtId="0" fontId="6" fillId="0" borderId="8" xfId="0" applyFont="1" applyBorder="1" applyAlignment="1">
      <alignment wrapText="1"/>
    </xf>
    <xf numFmtId="0" fontId="15" fillId="0" borderId="8" xfId="0" applyFont="1" applyBorder="1"/>
    <xf numFmtId="0" fontId="11" fillId="0" borderId="8" xfId="0" applyFont="1" applyBorder="1" applyAlignment="1">
      <alignment wrapText="1"/>
    </xf>
    <xf numFmtId="0" fontId="15" fillId="0" borderId="8" xfId="0" applyFont="1" applyBorder="1" applyAlignment="1">
      <alignment wrapText="1"/>
    </xf>
    <xf numFmtId="0" fontId="15" fillId="0" borderId="10" xfId="0" applyFont="1" applyBorder="1"/>
    <xf numFmtId="0" fontId="15" fillId="0" borderId="2" xfId="0" applyFont="1" applyBorder="1"/>
    <xf numFmtId="0" fontId="26" fillId="0" borderId="7" xfId="0" applyFont="1" applyBorder="1"/>
    <xf numFmtId="0" fontId="26" fillId="0" borderId="8" xfId="0" applyFont="1" applyBorder="1"/>
    <xf numFmtId="0" fontId="25" fillId="0" borderId="8" xfId="0" applyFont="1" applyBorder="1" applyAlignment="1">
      <alignment wrapText="1"/>
    </xf>
    <xf numFmtId="3" fontId="25" fillId="0" borderId="8" xfId="0" applyNumberFormat="1" applyFont="1" applyBorder="1" applyAlignment="1">
      <alignment wrapText="1"/>
    </xf>
    <xf numFmtId="0" fontId="25" fillId="0" borderId="10" xfId="0" applyFont="1" applyBorder="1" applyAlignment="1">
      <alignment wrapText="1"/>
    </xf>
    <xf numFmtId="0" fontId="25" fillId="0" borderId="2" xfId="0" applyFont="1" applyBorder="1" applyAlignment="1">
      <alignment wrapText="1"/>
    </xf>
    <xf numFmtId="3" fontId="25" fillId="0" borderId="8" xfId="0" applyNumberFormat="1" applyFont="1" applyBorder="1"/>
    <xf numFmtId="4" fontId="25" fillId="0" borderId="8"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7"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7" xfId="0" applyNumberFormat="1" applyFont="1" applyBorder="1" applyAlignment="1">
      <alignment wrapText="1"/>
    </xf>
    <xf numFmtId="0" fontId="11" fillId="0" borderId="24" xfId="0" applyFont="1" applyBorder="1" applyAlignment="1">
      <alignment wrapText="1"/>
    </xf>
    <xf numFmtId="0" fontId="11" fillId="5" borderId="17" xfId="0" applyFont="1" applyFill="1" applyBorder="1" applyAlignment="1">
      <alignment wrapText="1"/>
    </xf>
    <xf numFmtId="0" fontId="11" fillId="5" borderId="15" xfId="0" applyFont="1" applyFill="1" applyBorder="1" applyAlignment="1">
      <alignment wrapText="1"/>
    </xf>
    <xf numFmtId="0" fontId="11" fillId="5" borderId="16" xfId="0" applyFont="1" applyFill="1" applyBorder="1" applyAlignment="1">
      <alignment wrapText="1"/>
    </xf>
    <xf numFmtId="3" fontId="11" fillId="0" borderId="5" xfId="0" applyNumberFormat="1" applyFont="1" applyBorder="1" applyAlignment="1">
      <alignment wrapText="1"/>
    </xf>
    <xf numFmtId="3" fontId="11" fillId="0" borderId="8" xfId="0" applyNumberFormat="1" applyFont="1" applyBorder="1" applyAlignment="1">
      <alignment wrapText="1"/>
    </xf>
    <xf numFmtId="3" fontId="15" fillId="0" borderId="8"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5" xfId="0" applyNumberFormat="1" applyFont="1" applyBorder="1" applyAlignment="1">
      <alignment wrapText="1"/>
    </xf>
    <xf numFmtId="3" fontId="15" fillId="0" borderId="8"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6" borderId="8" xfId="0" applyFont="1" applyFill="1" applyBorder="1" applyAlignment="1">
      <alignment wrapText="1"/>
    </xf>
    <xf numFmtId="0" fontId="15" fillId="6" borderId="8" xfId="0" applyFont="1" applyFill="1" applyBorder="1"/>
    <xf numFmtId="0" fontId="15" fillId="6" borderId="8" xfId="0" applyFont="1" applyFill="1" applyBorder="1" applyAlignment="1">
      <alignment wrapText="1"/>
    </xf>
    <xf numFmtId="0" fontId="26" fillId="6" borderId="8" xfId="0" applyFont="1" applyFill="1" applyBorder="1"/>
    <xf numFmtId="0" fontId="11" fillId="6" borderId="8" xfId="0" applyFont="1" applyFill="1" applyBorder="1" applyAlignment="1">
      <alignment wrapText="1"/>
    </xf>
    <xf numFmtId="0" fontId="11" fillId="6" borderId="8" xfId="0" applyFont="1" applyFill="1" applyBorder="1"/>
    <xf numFmtId="3" fontId="11" fillId="6" borderId="8" xfId="0" applyNumberFormat="1" applyFont="1" applyFill="1" applyBorder="1"/>
    <xf numFmtId="0" fontId="25" fillId="6" borderId="8" xfId="0" applyFont="1" applyFill="1" applyBorder="1" applyAlignment="1">
      <alignment wrapText="1"/>
    </xf>
    <xf numFmtId="0" fontId="25" fillId="6" borderId="10" xfId="0" applyFont="1" applyFill="1" applyBorder="1" applyAlignment="1">
      <alignment wrapText="1"/>
    </xf>
    <xf numFmtId="0" fontId="25" fillId="6" borderId="2" xfId="0" applyFont="1" applyFill="1" applyBorder="1" applyAlignment="1">
      <alignment wrapText="1"/>
    </xf>
    <xf numFmtId="0" fontId="26" fillId="6" borderId="7" xfId="0" applyFont="1" applyFill="1" applyBorder="1"/>
    <xf numFmtId="4" fontId="11" fillId="6" borderId="8" xfId="0" applyNumberFormat="1" applyFont="1" applyFill="1" applyBorder="1" applyAlignment="1">
      <alignment wrapText="1"/>
    </xf>
    <xf numFmtId="3" fontId="11" fillId="6" borderId="8" xfId="0" applyNumberFormat="1" applyFont="1" applyFill="1" applyBorder="1" applyAlignment="1">
      <alignment wrapText="1"/>
    </xf>
    <xf numFmtId="3" fontId="15" fillId="6" borderId="8" xfId="0" applyNumberFormat="1" applyFont="1" applyFill="1" applyBorder="1"/>
    <xf numFmtId="0" fontId="15" fillId="6" borderId="0" xfId="0" applyFont="1" applyFill="1" applyAlignment="1">
      <alignment wrapText="1"/>
    </xf>
    <xf numFmtId="0" fontId="15" fillId="6" borderId="7" xfId="0" applyFont="1" applyFill="1" applyBorder="1"/>
    <xf numFmtId="3" fontId="15" fillId="6" borderId="7" xfId="0" applyNumberFormat="1" applyFont="1" applyFill="1" applyBorder="1"/>
    <xf numFmtId="0" fontId="15" fillId="6" borderId="0" xfId="0" applyFont="1" applyFill="1"/>
    <xf numFmtId="0" fontId="11" fillId="6" borderId="0" xfId="0" applyFont="1" applyFill="1"/>
    <xf numFmtId="0" fontId="11" fillId="6" borderId="11" xfId="0" applyFont="1" applyFill="1" applyBorder="1" applyAlignment="1">
      <alignment wrapText="1"/>
    </xf>
    <xf numFmtId="0" fontId="11" fillId="6" borderId="15" xfId="0" applyFont="1" applyFill="1" applyBorder="1" applyAlignment="1">
      <alignment wrapText="1"/>
    </xf>
    <xf numFmtId="0" fontId="11" fillId="6" borderId="13" xfId="0" applyFont="1" applyFill="1" applyBorder="1" applyAlignment="1">
      <alignment wrapText="1"/>
    </xf>
    <xf numFmtId="0" fontId="11" fillId="6" borderId="12" xfId="0" applyFont="1" applyFill="1" applyBorder="1" applyAlignment="1">
      <alignment wrapText="1"/>
    </xf>
    <xf numFmtId="0" fontId="15" fillId="6" borderId="5" xfId="0" applyFont="1" applyFill="1" applyBorder="1" applyAlignment="1">
      <alignment wrapText="1"/>
    </xf>
    <xf numFmtId="0" fontId="11" fillId="6" borderId="5" xfId="0" applyFont="1" applyFill="1" applyBorder="1" applyAlignment="1">
      <alignment wrapText="1"/>
    </xf>
    <xf numFmtId="3" fontId="11" fillId="6" borderId="5" xfId="0" applyNumberFormat="1" applyFont="1" applyFill="1" applyBorder="1" applyAlignment="1">
      <alignment wrapText="1"/>
    </xf>
    <xf numFmtId="0" fontId="11" fillId="6" borderId="24" xfId="0" applyFont="1" applyFill="1" applyBorder="1" applyAlignment="1">
      <alignment wrapText="1"/>
    </xf>
    <xf numFmtId="0" fontId="11" fillId="6" borderId="19" xfId="0" applyFont="1" applyFill="1" applyBorder="1" applyAlignment="1">
      <alignment wrapText="1"/>
    </xf>
    <xf numFmtId="0" fontId="11" fillId="6" borderId="17" xfId="0" applyFont="1" applyFill="1" applyBorder="1" applyAlignment="1">
      <alignment wrapText="1"/>
    </xf>
    <xf numFmtId="0" fontId="11" fillId="6" borderId="23" xfId="0" applyFont="1" applyFill="1" applyBorder="1" applyAlignment="1">
      <alignment wrapText="1"/>
    </xf>
    <xf numFmtId="0" fontId="6" fillId="6" borderId="21" xfId="0" applyFont="1" applyFill="1" applyBorder="1" applyAlignment="1">
      <alignment wrapText="1"/>
    </xf>
    <xf numFmtId="0" fontId="15" fillId="6" borderId="21" xfId="0" applyFont="1" applyFill="1" applyBorder="1" applyAlignment="1">
      <alignment wrapText="1"/>
    </xf>
    <xf numFmtId="3" fontId="11" fillId="6" borderId="21" xfId="0" applyNumberFormat="1" applyFont="1" applyFill="1" applyBorder="1" applyAlignment="1">
      <alignment wrapText="1"/>
    </xf>
    <xf numFmtId="0" fontId="11" fillId="6" borderId="26" xfId="0" applyFont="1" applyFill="1" applyBorder="1" applyAlignment="1">
      <alignment wrapText="1"/>
    </xf>
    <xf numFmtId="0" fontId="15" fillId="6" borderId="20" xfId="0" applyFont="1" applyFill="1" applyBorder="1"/>
    <xf numFmtId="0" fontId="15" fillId="6" borderId="21" xfId="0" applyFont="1" applyFill="1" applyBorder="1"/>
    <xf numFmtId="0" fontId="11" fillId="6" borderId="14" xfId="0" applyFont="1" applyFill="1" applyBorder="1" applyAlignment="1">
      <alignment wrapText="1"/>
    </xf>
    <xf numFmtId="0" fontId="26" fillId="6" borderId="20" xfId="0" applyFont="1" applyFill="1" applyBorder="1"/>
    <xf numFmtId="0" fontId="6" fillId="6" borderId="5" xfId="0" applyFont="1" applyFill="1" applyBorder="1" applyAlignment="1">
      <alignment wrapText="1"/>
    </xf>
    <xf numFmtId="0" fontId="15" fillId="6" borderId="5" xfId="0" applyFont="1" applyFill="1" applyBorder="1"/>
    <xf numFmtId="0" fontId="26" fillId="6" borderId="5" xfId="0" applyFont="1" applyFill="1" applyBorder="1"/>
    <xf numFmtId="0" fontId="11" fillId="4" borderId="8" xfId="0" applyFont="1" applyFill="1" applyBorder="1" applyAlignment="1">
      <alignment wrapText="1"/>
    </xf>
    <xf numFmtId="0" fontId="25" fillId="4" borderId="8" xfId="0" applyFont="1" applyFill="1" applyBorder="1" applyAlignment="1">
      <alignment wrapText="1"/>
    </xf>
    <xf numFmtId="0" fontId="25" fillId="4" borderId="10" xfId="0" applyFont="1" applyFill="1" applyBorder="1" applyAlignment="1">
      <alignment wrapText="1"/>
    </xf>
    <xf numFmtId="0" fontId="25" fillId="4" borderId="2" xfId="0" applyFont="1" applyFill="1" applyBorder="1" applyAlignment="1">
      <alignment wrapText="1"/>
    </xf>
    <xf numFmtId="0" fontId="26" fillId="4" borderId="7" xfId="0" applyFont="1" applyFill="1" applyBorder="1"/>
    <xf numFmtId="0" fontId="6" fillId="7" borderId="8" xfId="0" applyFont="1" applyFill="1" applyBorder="1" applyAlignment="1">
      <alignment wrapText="1"/>
    </xf>
    <xf numFmtId="0" fontId="15" fillId="7" borderId="8" xfId="0" applyFont="1" applyFill="1" applyBorder="1"/>
    <xf numFmtId="0" fontId="15" fillId="7" borderId="8" xfId="0" applyFont="1" applyFill="1" applyBorder="1" applyAlignment="1">
      <alignment wrapText="1"/>
    </xf>
    <xf numFmtId="0" fontId="26" fillId="7" borderId="8" xfId="0" applyFont="1" applyFill="1" applyBorder="1"/>
    <xf numFmtId="0" fontId="11" fillId="7" borderId="8" xfId="0" applyFont="1" applyFill="1" applyBorder="1" applyAlignment="1">
      <alignment wrapText="1"/>
    </xf>
    <xf numFmtId="0" fontId="11" fillId="7" borderId="11" xfId="0" applyFont="1" applyFill="1" applyBorder="1" applyAlignment="1">
      <alignment wrapText="1"/>
    </xf>
    <xf numFmtId="3" fontId="11" fillId="7" borderId="7" xfId="0" applyNumberFormat="1" applyFont="1" applyFill="1" applyBorder="1" applyAlignment="1">
      <alignment wrapText="1"/>
    </xf>
    <xf numFmtId="0" fontId="11" fillId="7" borderId="25" xfId="0" applyFont="1" applyFill="1" applyBorder="1" applyAlignment="1">
      <alignment wrapText="1"/>
    </xf>
    <xf numFmtId="0" fontId="15" fillId="7" borderId="7" xfId="0" applyFont="1" applyFill="1" applyBorder="1"/>
    <xf numFmtId="0" fontId="11" fillId="7" borderId="12" xfId="0" applyFont="1" applyFill="1" applyBorder="1" applyAlignment="1">
      <alignment wrapText="1"/>
    </xf>
    <xf numFmtId="0" fontId="26" fillId="7" borderId="7" xfId="0" applyFont="1" applyFill="1" applyBorder="1"/>
    <xf numFmtId="0" fontId="11" fillId="7" borderId="17" xfId="0" applyFont="1" applyFill="1" applyBorder="1" applyAlignment="1">
      <alignment wrapText="1"/>
    </xf>
    <xf numFmtId="0" fontId="11" fillId="7" borderId="16" xfId="0" applyFont="1" applyFill="1" applyBorder="1" applyAlignment="1">
      <alignment wrapText="1"/>
    </xf>
    <xf numFmtId="0" fontId="11" fillId="7" borderId="15" xfId="0" applyFont="1" applyFill="1" applyBorder="1" applyAlignment="1">
      <alignment wrapText="1"/>
    </xf>
    <xf numFmtId="3" fontId="11" fillId="7" borderId="1" xfId="0" applyNumberFormat="1" applyFont="1" applyFill="1" applyBorder="1" applyAlignment="1">
      <alignment wrapText="1"/>
    </xf>
    <xf numFmtId="0" fontId="11" fillId="7" borderId="24" xfId="0" applyFont="1" applyFill="1" applyBorder="1" applyAlignment="1">
      <alignment wrapText="1"/>
    </xf>
    <xf numFmtId="0" fontId="15" fillId="7" borderId="18" xfId="0" applyFont="1" applyFill="1" applyBorder="1" applyAlignment="1">
      <alignment wrapText="1"/>
    </xf>
    <xf numFmtId="0" fontId="15" fillId="7" borderId="18" xfId="0" applyFont="1" applyFill="1" applyBorder="1"/>
    <xf numFmtId="0" fontId="15" fillId="7" borderId="21" xfId="0" applyFont="1" applyFill="1" applyBorder="1"/>
    <xf numFmtId="0" fontId="15" fillId="7" borderId="32" xfId="0" applyFont="1" applyFill="1" applyBorder="1" applyAlignment="1">
      <alignment wrapText="1"/>
    </xf>
    <xf numFmtId="0" fontId="15" fillId="7" borderId="6" xfId="0" applyFont="1" applyFill="1" applyBorder="1"/>
    <xf numFmtId="0" fontId="15" fillId="7" borderId="1" xfId="0" applyFont="1" applyFill="1" applyBorder="1" applyAlignment="1">
      <alignment wrapText="1"/>
    </xf>
    <xf numFmtId="0" fontId="15" fillId="7" borderId="5" xfId="0" applyFont="1" applyFill="1" applyBorder="1" applyAlignment="1">
      <alignment wrapText="1"/>
    </xf>
    <xf numFmtId="3" fontId="15" fillId="7" borderId="5" xfId="0" applyNumberFormat="1" applyFont="1" applyFill="1" applyBorder="1" applyAlignment="1">
      <alignment wrapText="1"/>
    </xf>
    <xf numFmtId="0" fontId="15" fillId="7" borderId="5" xfId="0" applyFont="1" applyFill="1" applyBorder="1"/>
    <xf numFmtId="0" fontId="15" fillId="7" borderId="0" xfId="0" applyFont="1" applyFill="1" applyAlignment="1">
      <alignment wrapText="1"/>
    </xf>
    <xf numFmtId="0" fontId="15" fillId="7" borderId="7" xfId="0" applyFont="1" applyFill="1" applyBorder="1" applyAlignment="1">
      <alignment wrapText="1"/>
    </xf>
    <xf numFmtId="0" fontId="15" fillId="7" borderId="10" xfId="0" applyFont="1" applyFill="1" applyBorder="1" applyAlignment="1">
      <alignment wrapText="1"/>
    </xf>
    <xf numFmtId="0" fontId="15" fillId="7" borderId="2" xfId="0" applyFont="1" applyFill="1" applyBorder="1" applyAlignment="1">
      <alignment wrapText="1"/>
    </xf>
    <xf numFmtId="0" fontId="6" fillId="8" borderId="8" xfId="0" applyFont="1" applyFill="1" applyBorder="1" applyAlignment="1">
      <alignment wrapText="1"/>
    </xf>
    <xf numFmtId="0" fontId="15" fillId="8" borderId="8" xfId="0" applyFont="1" applyFill="1" applyBorder="1"/>
    <xf numFmtId="0" fontId="11" fillId="8" borderId="8" xfId="0" applyFont="1" applyFill="1" applyBorder="1" applyAlignment="1">
      <alignment wrapText="1"/>
    </xf>
    <xf numFmtId="0" fontId="25" fillId="8" borderId="8" xfId="0" applyFont="1" applyFill="1" applyBorder="1" applyAlignment="1">
      <alignment wrapText="1"/>
    </xf>
    <xf numFmtId="3" fontId="25" fillId="8" borderId="8" xfId="0" applyNumberFormat="1" applyFont="1" applyFill="1" applyBorder="1" applyAlignment="1">
      <alignment wrapText="1"/>
    </xf>
    <xf numFmtId="0" fontId="25" fillId="8" borderId="10" xfId="0" applyFont="1" applyFill="1" applyBorder="1" applyAlignment="1">
      <alignment wrapText="1"/>
    </xf>
    <xf numFmtId="0" fontId="25" fillId="8" borderId="2" xfId="0" applyFont="1" applyFill="1" applyBorder="1" applyAlignment="1">
      <alignment wrapText="1"/>
    </xf>
    <xf numFmtId="0" fontId="26" fillId="8" borderId="7" xfId="0" applyFont="1" applyFill="1" applyBorder="1"/>
    <xf numFmtId="0" fontId="26" fillId="8" borderId="8" xfId="0" applyFont="1" applyFill="1" applyBorder="1"/>
    <xf numFmtId="0" fontId="11" fillId="8" borderId="11" xfId="0" applyFont="1" applyFill="1" applyBorder="1" applyAlignment="1">
      <alignment wrapText="1"/>
    </xf>
    <xf numFmtId="0" fontId="11" fillId="8" borderId="12" xfId="0" applyFont="1" applyFill="1" applyBorder="1" applyAlignment="1">
      <alignment wrapText="1"/>
    </xf>
    <xf numFmtId="0" fontId="11" fillId="8" borderId="13" xfId="0" applyFont="1" applyFill="1" applyBorder="1" applyAlignment="1">
      <alignment wrapText="1"/>
    </xf>
    <xf numFmtId="0" fontId="15" fillId="8" borderId="7" xfId="0" applyFont="1" applyFill="1" applyBorder="1"/>
    <xf numFmtId="0" fontId="15" fillId="8" borderId="8" xfId="0" applyFont="1" applyFill="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0" fontId="15" fillId="8" borderId="5" xfId="0" applyFont="1" applyFill="1" applyBorder="1" applyAlignment="1">
      <alignment wrapText="1"/>
    </xf>
    <xf numFmtId="0" fontId="15" fillId="8" borderId="5" xfId="0" applyFont="1" applyFill="1" applyBorder="1"/>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6" borderId="8" xfId="0" applyFont="1" applyFill="1" applyBorder="1" applyAlignment="1">
      <alignment horizontal="center" vertical="center"/>
    </xf>
    <xf numFmtId="0" fontId="15" fillId="6" borderId="21" xfId="0" applyFont="1" applyFill="1" applyBorder="1" applyAlignment="1">
      <alignment horizontal="center" vertical="center"/>
    </xf>
    <xf numFmtId="0" fontId="15" fillId="6" borderId="5" xfId="0" applyFont="1" applyFill="1" applyBorder="1" applyAlignment="1">
      <alignment horizontal="center" vertical="center"/>
    </xf>
    <xf numFmtId="0" fontId="15" fillId="4" borderId="8"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10" xfId="0" applyFont="1" applyFill="1" applyBorder="1" applyAlignment="1">
      <alignment horizontal="center" vertical="center"/>
    </xf>
    <xf numFmtId="0" fontId="15" fillId="8" borderId="8" xfId="0" applyFont="1" applyFill="1" applyBorder="1" applyAlignment="1">
      <alignment horizontal="center" vertical="center"/>
    </xf>
    <xf numFmtId="0" fontId="6" fillId="0" borderId="4" xfId="0" applyFont="1" applyBorder="1" applyAlignment="1">
      <alignment wrapText="1"/>
    </xf>
    <xf numFmtId="0" fontId="6" fillId="9" borderId="4" xfId="0" applyFont="1" applyFill="1" applyBorder="1" applyAlignment="1">
      <alignment wrapText="1"/>
    </xf>
    <xf numFmtId="0" fontId="15" fillId="9" borderId="4" xfId="0" applyFont="1" applyFill="1" applyBorder="1" applyAlignment="1">
      <alignment horizontal="center" vertical="center"/>
    </xf>
    <xf numFmtId="0" fontId="15" fillId="9" borderId="4" xfId="0" applyFont="1" applyFill="1" applyBorder="1" applyAlignment="1">
      <alignment wrapText="1"/>
    </xf>
    <xf numFmtId="0" fontId="15" fillId="9" borderId="4" xfId="0" applyFont="1" applyFill="1" applyBorder="1"/>
    <xf numFmtId="0" fontId="15" fillId="9" borderId="8" xfId="0" applyFont="1" applyFill="1" applyBorder="1" applyAlignment="1">
      <alignment wrapText="1"/>
    </xf>
    <xf numFmtId="0" fontId="26" fillId="9" borderId="8" xfId="0" applyFont="1" applyFill="1" applyBorder="1"/>
    <xf numFmtId="0" fontId="15" fillId="9" borderId="8" xfId="0" applyFont="1" applyFill="1" applyBorder="1"/>
    <xf numFmtId="0" fontId="6" fillId="9" borderId="8" xfId="0" applyFont="1" applyFill="1" applyBorder="1" applyAlignment="1">
      <alignment wrapText="1"/>
    </xf>
    <xf numFmtId="0" fontId="15" fillId="9" borderId="8"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5"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1" xfId="0" applyFont="1" applyBorder="1" applyAlignment="1">
      <alignment horizontal="center" vertical="center" wrapText="1"/>
    </xf>
    <xf numFmtId="0" fontId="31" fillId="0" borderId="0" xfId="0" applyFont="1" applyAlignment="1">
      <alignment horizontal="left" vertical="top"/>
    </xf>
    <xf numFmtId="0" fontId="31" fillId="10" borderId="0" xfId="0" applyFont="1" applyFill="1" applyAlignment="1">
      <alignment vertical="top"/>
    </xf>
    <xf numFmtId="0" fontId="29" fillId="10" borderId="0" xfId="0" applyFont="1" applyFill="1" applyAlignment="1">
      <alignment vertical="top"/>
    </xf>
    <xf numFmtId="0" fontId="27" fillId="10" borderId="0" xfId="0" applyFont="1" applyFill="1" applyAlignment="1">
      <alignment vertical="top"/>
    </xf>
    <xf numFmtId="0" fontId="30" fillId="5"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5" borderId="0" xfId="0" applyFont="1" applyFill="1"/>
    <xf numFmtId="0" fontId="33" fillId="0" borderId="0" xfId="0" applyFont="1"/>
    <xf numFmtId="0" fontId="28" fillId="0" borderId="0" xfId="0" applyFont="1" applyAlignment="1">
      <alignment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5" borderId="1" xfId="0" applyFont="1" applyFill="1" applyBorder="1" applyAlignment="1">
      <alignment vertical="center" wrapText="1"/>
    </xf>
    <xf numFmtId="0" fontId="32" fillId="10"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0"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0"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8" fillId="5" borderId="1" xfId="0" applyFont="1" applyFill="1" applyBorder="1" applyAlignment="1">
      <alignment horizontal="left" vertical="center" wrapText="1"/>
    </xf>
    <xf numFmtId="0" fontId="28" fillId="5" borderId="1"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11" borderId="0" xfId="0" applyFont="1" applyFill="1"/>
    <xf numFmtId="0" fontId="0" fillId="11" borderId="0" xfId="0" applyFill="1"/>
    <xf numFmtId="0" fontId="25" fillId="11" borderId="0" xfId="0" applyFont="1" applyFill="1" applyAlignment="1">
      <alignment horizontal="right" wrapText="1"/>
    </xf>
    <xf numFmtId="0" fontId="37" fillId="11" borderId="0" xfId="0" applyFont="1" applyFill="1" applyAlignment="1">
      <alignment vertical="center" wrapText="1"/>
    </xf>
    <xf numFmtId="0" fontId="37" fillId="12" borderId="0" xfId="0" applyFont="1" applyFill="1" applyAlignment="1">
      <alignment vertical="center" wrapText="1"/>
    </xf>
    <xf numFmtId="0" fontId="0" fillId="12" borderId="0" xfId="0" applyFill="1"/>
    <xf numFmtId="0" fontId="30" fillId="0" borderId="0" xfId="0" applyFont="1" applyAlignment="1">
      <alignment wrapText="1"/>
    </xf>
    <xf numFmtId="0" fontId="27" fillId="0" borderId="1" xfId="0" applyFont="1" applyBorder="1"/>
    <xf numFmtId="0" fontId="27" fillId="0" borderId="1"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1" xfId="0" applyFont="1" applyBorder="1"/>
    <xf numFmtId="0" fontId="39" fillId="0" borderId="1" xfId="0" applyFont="1" applyBorder="1" applyAlignment="1">
      <alignment horizontal="left"/>
    </xf>
    <xf numFmtId="0" fontId="39" fillId="0" borderId="0" xfId="0" applyFont="1"/>
    <xf numFmtId="0" fontId="30" fillId="13" borderId="1" xfId="0" applyFont="1" applyFill="1" applyBorder="1" applyAlignment="1">
      <alignment horizontal="center" vertical="center" wrapText="1"/>
    </xf>
    <xf numFmtId="0" fontId="27" fillId="13" borderId="1" xfId="0" applyFont="1" applyFill="1" applyBorder="1" applyAlignment="1">
      <alignment horizontal="center" vertical="center"/>
    </xf>
    <xf numFmtId="165" fontId="28" fillId="0" borderId="1" xfId="0" applyNumberFormat="1" applyFont="1" applyBorder="1" applyAlignment="1">
      <alignment vertical="center" wrapText="1"/>
    </xf>
    <xf numFmtId="165" fontId="34" fillId="0" borderId="1" xfId="0" applyNumberFormat="1" applyFont="1" applyBorder="1" applyAlignment="1">
      <alignment vertical="center" wrapText="1"/>
    </xf>
    <xf numFmtId="3" fontId="11" fillId="0" borderId="0" xfId="0" applyNumberFormat="1" applyFont="1" applyAlignment="1">
      <alignment horizontal="right" vertical="center"/>
    </xf>
    <xf numFmtId="0" fontId="32" fillId="14" borderId="1"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0" borderId="1" xfId="0" applyNumberFormat="1" applyFont="1" applyFill="1" applyBorder="1" applyAlignment="1">
      <alignment horizontal="right" vertical="center" wrapText="1"/>
    </xf>
    <xf numFmtId="3" fontId="28" fillId="10" borderId="1"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14" borderId="1"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1" xfId="0" applyNumberFormat="1" applyFont="1" applyBorder="1" applyAlignment="1">
      <alignment vertical="center"/>
    </xf>
    <xf numFmtId="0" fontId="28" fillId="10" borderId="0" xfId="0" applyFont="1" applyFill="1" applyAlignment="1">
      <alignment vertical="center"/>
    </xf>
    <xf numFmtId="0" fontId="32" fillId="0" borderId="0" xfId="0" applyFont="1" applyAlignment="1">
      <alignment horizontal="left" vertical="top"/>
    </xf>
    <xf numFmtId="3" fontId="28"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xf>
    <xf numFmtId="3" fontId="28" fillId="5" borderId="1" xfId="0" applyNumberFormat="1" applyFont="1" applyFill="1" applyBorder="1" applyAlignment="1">
      <alignment horizontal="right" vertical="center" wrapText="1"/>
    </xf>
    <xf numFmtId="3" fontId="28" fillId="5" borderId="1"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3" fontId="27" fillId="0" borderId="1"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5" borderId="1"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1" xfId="0" applyNumberFormat="1" applyFont="1" applyBorder="1" applyAlignment="1">
      <alignment horizontal="right"/>
    </xf>
    <xf numFmtId="0" fontId="28" fillId="0" borderId="1" xfId="0" applyFont="1" applyBorder="1" applyAlignment="1" applyProtection="1">
      <alignment horizontal="left" vertical="center" wrapText="1"/>
      <protection locked="0"/>
    </xf>
    <xf numFmtId="165" fontId="28" fillId="0" borderId="1" xfId="0" applyNumberFormat="1" applyFont="1" applyBorder="1" applyAlignment="1" applyProtection="1">
      <alignment vertical="center"/>
      <protection locked="0"/>
    </xf>
    <xf numFmtId="0" fontId="28" fillId="0" borderId="1" xfId="0" applyFont="1" applyBorder="1" applyAlignment="1" applyProtection="1">
      <alignment horizontal="center" vertical="center"/>
      <protection locked="0"/>
    </xf>
    <xf numFmtId="0" fontId="40" fillId="12" borderId="0" xfId="0" applyFont="1" applyFill="1" applyAlignment="1">
      <alignment vertical="center" wrapText="1"/>
    </xf>
    <xf numFmtId="0" fontId="41" fillId="0" borderId="0" xfId="0" applyFont="1"/>
    <xf numFmtId="0" fontId="42" fillId="0" borderId="0" xfId="0" applyFont="1" applyAlignment="1">
      <alignment vertical="top"/>
    </xf>
    <xf numFmtId="0" fontId="43" fillId="14" borderId="1" xfId="2" applyFont="1" applyFill="1" applyBorder="1" applyAlignment="1">
      <alignment horizontal="center" vertical="center" wrapText="1"/>
    </xf>
    <xf numFmtId="165" fontId="28" fillId="5" borderId="1" xfId="0" applyNumberFormat="1" applyFont="1" applyFill="1" applyBorder="1" applyAlignment="1">
      <alignment vertical="center"/>
    </xf>
    <xf numFmtId="0" fontId="28" fillId="0" borderId="1" xfId="0" applyFont="1" applyBorder="1" applyAlignment="1">
      <alignment vertical="top" wrapText="1"/>
    </xf>
    <xf numFmtId="165" fontId="28" fillId="0" borderId="1" xfId="0" applyNumberFormat="1" applyFont="1" applyBorder="1" applyAlignment="1">
      <alignment vertical="top"/>
    </xf>
    <xf numFmtId="0" fontId="28" fillId="0" borderId="1" xfId="0" applyFont="1" applyBorder="1" applyAlignment="1">
      <alignment horizontal="left" vertical="top" wrapText="1"/>
    </xf>
    <xf numFmtId="165" fontId="33" fillId="0" borderId="1"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5" borderId="1" xfId="0" applyFont="1" applyFill="1" applyBorder="1" applyAlignment="1">
      <alignment horizontal="left" vertical="top" wrapText="1"/>
    </xf>
    <xf numFmtId="0" fontId="28" fillId="5" borderId="1" xfId="0" applyFont="1" applyFill="1" applyBorder="1" applyAlignment="1">
      <alignment horizontal="left" vertical="center"/>
    </xf>
    <xf numFmtId="0" fontId="28" fillId="0" borderId="1" xfId="2" applyFont="1" applyFill="1" applyBorder="1" applyAlignment="1">
      <alignment horizontal="center" vertical="center" wrapText="1"/>
    </xf>
    <xf numFmtId="0" fontId="28" fillId="0" borderId="1" xfId="2" applyFont="1" applyFill="1" applyBorder="1" applyAlignment="1">
      <alignment horizontal="left" vertical="center" wrapText="1"/>
    </xf>
    <xf numFmtId="3" fontId="28" fillId="0" borderId="1" xfId="2" applyNumberFormat="1" applyFont="1" applyFill="1" applyBorder="1" applyAlignment="1">
      <alignment horizontal="right" vertical="center" wrapText="1"/>
    </xf>
    <xf numFmtId="0" fontId="28" fillId="10" borderId="1" xfId="0" applyFont="1" applyFill="1" applyBorder="1" applyAlignment="1">
      <alignment horizontal="left" vertical="center" wrapText="1"/>
    </xf>
    <xf numFmtId="0" fontId="28" fillId="10" borderId="1" xfId="0" applyFont="1" applyFill="1" applyBorder="1" applyAlignment="1">
      <alignment horizontal="center" vertical="center"/>
    </xf>
    <xf numFmtId="0" fontId="28" fillId="10" borderId="1" xfId="0" applyFont="1" applyFill="1" applyBorder="1" applyAlignment="1">
      <alignment horizontal="center" vertical="center" wrapText="1"/>
    </xf>
    <xf numFmtId="0" fontId="28" fillId="0" borderId="1" xfId="0" applyFont="1" applyBorder="1" applyAlignment="1">
      <alignment wrapText="1"/>
    </xf>
    <xf numFmtId="165" fontId="28" fillId="0" borderId="1" xfId="0" applyNumberFormat="1" applyFont="1" applyBorder="1" applyAlignment="1">
      <alignment horizontal="right" vertical="center"/>
    </xf>
    <xf numFmtId="165" fontId="28" fillId="0" borderId="1" xfId="0" applyNumberFormat="1" applyFont="1" applyBorder="1" applyAlignment="1">
      <alignment horizontal="right" vertical="center" wrapText="1"/>
    </xf>
    <xf numFmtId="165" fontId="33" fillId="0" borderId="1" xfId="0" applyNumberFormat="1" applyFont="1" applyBorder="1" applyAlignment="1">
      <alignment horizontal="right" vertical="center"/>
    </xf>
    <xf numFmtId="165" fontId="28" fillId="5" borderId="1" xfId="0" applyNumberFormat="1" applyFont="1" applyFill="1" applyBorder="1" applyAlignment="1">
      <alignment horizontal="right" vertical="center" wrapText="1"/>
    </xf>
    <xf numFmtId="165" fontId="28" fillId="5" borderId="1" xfId="0" applyNumberFormat="1" applyFont="1" applyFill="1" applyBorder="1" applyAlignment="1">
      <alignment horizontal="right" vertical="center"/>
    </xf>
    <xf numFmtId="0" fontId="28" fillId="0" borderId="1"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14" borderId="3" xfId="2" applyFont="1" applyFill="1" applyBorder="1" applyAlignment="1">
      <alignment horizontal="left" vertical="center" wrapText="1"/>
    </xf>
    <xf numFmtId="0" fontId="32" fillId="14" borderId="2" xfId="2" applyFont="1" applyFill="1" applyBorder="1" applyAlignment="1">
      <alignment horizontal="left" vertical="center" wrapText="1"/>
    </xf>
    <xf numFmtId="0" fontId="32" fillId="10" borderId="2" xfId="2" applyFont="1" applyFill="1" applyBorder="1" applyAlignment="1">
      <alignment horizontal="left" vertical="center" wrapText="1"/>
    </xf>
    <xf numFmtId="0" fontId="32" fillId="11" borderId="1" xfId="0" applyFont="1" applyFill="1" applyBorder="1" applyAlignment="1">
      <alignment vertical="center"/>
    </xf>
    <xf numFmtId="0" fontId="11" fillId="10" borderId="0" xfId="0" applyFont="1" applyFill="1" applyAlignment="1">
      <alignment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3" xfId="0" applyFont="1" applyBorder="1" applyAlignment="1">
      <alignment horizontal="left" vertical="center"/>
    </xf>
    <xf numFmtId="0" fontId="5" fillId="0" borderId="0" xfId="0" applyFont="1" applyAlignment="1">
      <alignment wrapText="1"/>
    </xf>
    <xf numFmtId="165" fontId="33" fillId="0" borderId="1"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1" xfId="0" applyNumberFormat="1" applyFont="1" applyBorder="1" applyAlignment="1">
      <alignment horizontal="right" vertical="center" wrapText="1"/>
    </xf>
    <xf numFmtId="41" fontId="28" fillId="0" borderId="1" xfId="1" applyNumberFormat="1" applyFont="1" applyBorder="1" applyAlignment="1">
      <alignment horizontal="right" vertical="center" wrapText="1"/>
    </xf>
    <xf numFmtId="166" fontId="28" fillId="0" borderId="1" xfId="1" applyNumberFormat="1" applyFont="1" applyBorder="1" applyAlignment="1">
      <alignment horizontal="right" vertical="center" wrapText="1"/>
    </xf>
    <xf numFmtId="4" fontId="28" fillId="0" borderId="1" xfId="0" applyNumberFormat="1" applyFont="1" applyBorder="1" applyAlignment="1">
      <alignment horizontal="right" vertical="center" wrapText="1"/>
    </xf>
    <xf numFmtId="4" fontId="28" fillId="0" borderId="1" xfId="0" applyNumberFormat="1" applyFont="1" applyBorder="1" applyAlignment="1">
      <alignment horizontal="right" vertical="center"/>
    </xf>
    <xf numFmtId="164" fontId="28" fillId="0" borderId="1" xfId="0" applyNumberFormat="1" applyFont="1" applyBorder="1" applyAlignment="1">
      <alignment horizontal="right" vertical="center"/>
    </xf>
    <xf numFmtId="2" fontId="28" fillId="0" borderId="1" xfId="0" applyNumberFormat="1" applyFont="1" applyBorder="1" applyAlignment="1">
      <alignment vertical="center" wrapText="1"/>
    </xf>
    <xf numFmtId="43" fontId="28" fillId="0" borderId="1" xfId="1" applyFont="1" applyBorder="1" applyAlignment="1">
      <alignment vertical="center" wrapText="1"/>
    </xf>
    <xf numFmtId="3" fontId="28" fillId="0" borderId="1" xfId="0" applyNumberFormat="1" applyFont="1" applyBorder="1" applyAlignment="1">
      <alignment vertical="center" wrapText="1"/>
    </xf>
    <xf numFmtId="0" fontId="28" fillId="0" borderId="1" xfId="0" applyFont="1" applyBorder="1" applyAlignment="1">
      <alignment horizontal="right" vertical="center"/>
    </xf>
    <xf numFmtId="0" fontId="28" fillId="0" borderId="0" xfId="0" applyFont="1" applyAlignment="1">
      <alignment vertical="top"/>
    </xf>
    <xf numFmtId="0" fontId="44" fillId="11" borderId="0" xfId="0" applyFont="1" applyFill="1"/>
    <xf numFmtId="0" fontId="45" fillId="11" borderId="0" xfId="0" applyFont="1" applyFill="1" applyAlignment="1">
      <alignment horizontal="right"/>
    </xf>
    <xf numFmtId="0" fontId="46" fillId="11" borderId="0" xfId="0" applyFont="1" applyFill="1" applyAlignment="1">
      <alignment horizontal="right"/>
    </xf>
    <xf numFmtId="0" fontId="47" fillId="11" borderId="0" xfId="0" applyFont="1" applyFill="1" applyAlignment="1">
      <alignment horizontal="right"/>
    </xf>
    <xf numFmtId="0" fontId="49" fillId="11" borderId="0" xfId="0" applyFont="1" applyFill="1" applyAlignment="1">
      <alignment vertical="center" wrapText="1"/>
    </xf>
    <xf numFmtId="0" fontId="50" fillId="12" borderId="0" xfId="0" applyFont="1" applyFill="1" applyAlignment="1">
      <alignment vertical="top" wrapText="1"/>
    </xf>
    <xf numFmtId="0" fontId="39" fillId="10" borderId="1" xfId="0" applyFont="1" applyFill="1" applyBorder="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65" fontId="27" fillId="0" borderId="1" xfId="0" applyNumberFormat="1" applyFont="1" applyBorder="1" applyAlignment="1">
      <alignment vertical="center"/>
    </xf>
    <xf numFmtId="0" fontId="34" fillId="0" borderId="1" xfId="0" applyFont="1" applyBorder="1"/>
    <xf numFmtId="0" fontId="27" fillId="10" borderId="0" xfId="0" applyFont="1" applyFill="1"/>
    <xf numFmtId="0" fontId="34" fillId="10" borderId="1" xfId="0" applyFont="1" applyFill="1" applyBorder="1"/>
    <xf numFmtId="3" fontId="28" fillId="0" borderId="1" xfId="0" applyNumberFormat="1" applyFont="1" applyBorder="1" applyAlignment="1">
      <alignment horizontal="center" vertical="center"/>
    </xf>
    <xf numFmtId="0" fontId="53" fillId="0" borderId="1" xfId="0" applyFont="1" applyBorder="1" applyAlignment="1">
      <alignment vertical="center" wrapText="1"/>
    </xf>
    <xf numFmtId="0" fontId="56" fillId="11" borderId="0" xfId="0" applyFont="1" applyFill="1" applyAlignment="1">
      <alignment horizontal="right"/>
    </xf>
    <xf numFmtId="0" fontId="34" fillId="0" borderId="0" xfId="0" applyFont="1"/>
    <xf numFmtId="0" fontId="57" fillId="0" borderId="1" xfId="0" applyFont="1" applyBorder="1" applyAlignment="1">
      <alignment vertical="center"/>
    </xf>
    <xf numFmtId="0" fontId="28" fillId="10" borderId="0" xfId="0" applyFont="1" applyFill="1" applyAlignment="1">
      <alignment vertical="top"/>
    </xf>
    <xf numFmtId="0" fontId="28" fillId="0" borderId="1" xfId="0" applyFont="1" applyBorder="1" applyAlignment="1">
      <alignment horizontal="right" vertical="center" wrapText="1"/>
    </xf>
    <xf numFmtId="4" fontId="28" fillId="0" borderId="1" xfId="0" applyNumberFormat="1" applyFont="1" applyBorder="1" applyAlignment="1">
      <alignment vertical="center" wrapText="1"/>
    </xf>
    <xf numFmtId="3" fontId="28" fillId="0" borderId="1" xfId="0" applyNumberFormat="1" applyFont="1" applyBorder="1" applyAlignment="1">
      <alignment horizontal="center" vertical="center" wrapText="1"/>
    </xf>
    <xf numFmtId="0" fontId="58" fillId="11" borderId="0" xfId="0" applyFont="1" applyFill="1" applyAlignment="1">
      <alignment horizontal="right"/>
    </xf>
    <xf numFmtId="0" fontId="27" fillId="0" borderId="0" xfId="0" applyFont="1" applyAlignment="1">
      <alignment wrapText="1"/>
    </xf>
    <xf numFmtId="0" fontId="0" fillId="11" borderId="0" xfId="0" applyFill="1" applyAlignment="1">
      <alignment wrapText="1"/>
    </xf>
    <xf numFmtId="0" fontId="59" fillId="11" borderId="0" xfId="0" applyFont="1" applyFill="1" applyAlignment="1">
      <alignment vertical="center" wrapText="1"/>
    </xf>
    <xf numFmtId="0" fontId="61" fillId="11" borderId="0" xfId="0" applyFont="1" applyFill="1" applyAlignment="1">
      <alignment vertical="center" wrapText="1"/>
    </xf>
    <xf numFmtId="164" fontId="28" fillId="0" borderId="1" xfId="0" applyNumberFormat="1" applyFont="1" applyBorder="1" applyAlignment="1">
      <alignment vertical="center" wrapText="1"/>
    </xf>
    <xf numFmtId="4" fontId="28" fillId="0" borderId="1" xfId="0" applyNumberFormat="1" applyFont="1" applyBorder="1" applyAlignment="1">
      <alignment vertical="center"/>
    </xf>
    <xf numFmtId="4" fontId="28" fillId="0" borderId="1" xfId="0" applyNumberFormat="1" applyFont="1" applyBorder="1" applyAlignment="1">
      <alignment horizontal="center" vertical="center" wrapText="1"/>
    </xf>
    <xf numFmtId="0" fontId="28" fillId="10" borderId="1" xfId="0" applyFont="1" applyFill="1" applyBorder="1" applyAlignment="1">
      <alignment horizontal="left" vertical="center"/>
    </xf>
    <xf numFmtId="0" fontId="28" fillId="10" borderId="1" xfId="0" applyFont="1" applyFill="1" applyBorder="1" applyAlignment="1">
      <alignment vertical="center" wrapText="1"/>
    </xf>
    <xf numFmtId="165" fontId="28" fillId="10" borderId="1" xfId="0" applyNumberFormat="1" applyFont="1" applyFill="1" applyBorder="1" applyAlignment="1">
      <alignment horizontal="right" vertical="center" wrapText="1"/>
    </xf>
    <xf numFmtId="165" fontId="28" fillId="10" borderId="1" xfId="0" applyNumberFormat="1" applyFont="1" applyFill="1" applyBorder="1" applyAlignment="1">
      <alignment horizontal="right" vertical="center"/>
    </xf>
    <xf numFmtId="0" fontId="28" fillId="0" borderId="1" xfId="0" applyFont="1" applyBorder="1" applyAlignment="1" applyProtection="1">
      <alignment horizontal="left" vertical="top" wrapText="1"/>
      <protection locked="0"/>
    </xf>
    <xf numFmtId="0" fontId="28" fillId="0" borderId="1" xfId="0" applyFont="1" applyBorder="1" applyAlignment="1" applyProtection="1">
      <alignment horizontal="center" vertical="center" wrapText="1"/>
      <protection locked="0"/>
    </xf>
    <xf numFmtId="0" fontId="28" fillId="0" borderId="1" xfId="0" applyFont="1" applyBorder="1" applyAlignment="1">
      <alignment horizontal="center"/>
    </xf>
    <xf numFmtId="0" fontId="33" fillId="0" borderId="1" xfId="0" applyFont="1" applyBorder="1" applyAlignment="1">
      <alignment horizontal="center" vertical="center" wrapText="1"/>
    </xf>
    <xf numFmtId="3" fontId="28" fillId="10" borderId="1" xfId="0" applyNumberFormat="1" applyFont="1" applyFill="1" applyBorder="1" applyAlignment="1">
      <alignment vertical="center"/>
    </xf>
    <xf numFmtId="3" fontId="28" fillId="10" borderId="1" xfId="0" applyNumberFormat="1" applyFont="1" applyFill="1" applyBorder="1" applyAlignment="1">
      <alignment vertical="center" wrapText="1"/>
    </xf>
    <xf numFmtId="3" fontId="28" fillId="0" borderId="1" xfId="0" applyNumberFormat="1" applyFont="1" applyBorder="1" applyAlignment="1">
      <alignment vertical="center"/>
    </xf>
    <xf numFmtId="0" fontId="25" fillId="0" borderId="1" xfId="0" applyFont="1" applyBorder="1" applyAlignment="1">
      <alignment wrapText="1"/>
    </xf>
    <xf numFmtId="0" fontId="28" fillId="0" borderId="1" xfId="0" applyFont="1" applyBorder="1"/>
    <xf numFmtId="0" fontId="32" fillId="14" borderId="1" xfId="2" applyFont="1" applyFill="1" applyBorder="1" applyAlignment="1">
      <alignmen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4" fontId="28" fillId="10" borderId="1" xfId="0" applyNumberFormat="1" applyFont="1" applyFill="1" applyBorder="1" applyAlignment="1">
      <alignment horizontal="right" vertical="center" wrapText="1"/>
    </xf>
    <xf numFmtId="0" fontId="29" fillId="0" borderId="0" xfId="0" applyFont="1" applyAlignment="1">
      <alignment horizontal="center"/>
    </xf>
    <xf numFmtId="0" fontId="29" fillId="0" borderId="1" xfId="0" applyFont="1" applyBorder="1" applyAlignment="1">
      <alignment vertical="center" wrapText="1"/>
    </xf>
    <xf numFmtId="0" fontId="29" fillId="0" borderId="1" xfId="0" applyFont="1" applyBorder="1" applyAlignment="1">
      <alignment horizontal="left" vertical="center"/>
    </xf>
    <xf numFmtId="0" fontId="25" fillId="11" borderId="0" xfId="0" applyFont="1" applyFill="1" applyAlignment="1">
      <alignment wrapText="1"/>
    </xf>
    <xf numFmtId="0" fontId="68" fillId="0" borderId="1" xfId="0" applyFont="1" applyBorder="1" applyAlignment="1">
      <alignment vertical="center" wrapText="1"/>
    </xf>
    <xf numFmtId="0" fontId="53" fillId="11" borderId="0" xfId="0" applyFont="1" applyFill="1"/>
    <xf numFmtId="0" fontId="31" fillId="0" borderId="33" xfId="0" applyFont="1" applyBorder="1" applyAlignment="1">
      <alignment horizontal="center" vertical="center" wrapText="1"/>
    </xf>
    <xf numFmtId="165" fontId="27" fillId="0" borderId="1" xfId="0" applyNumberFormat="1" applyFont="1" applyBorder="1" applyAlignment="1">
      <alignment vertical="center" wrapText="1"/>
    </xf>
    <xf numFmtId="0" fontId="27" fillId="0" borderId="0" xfId="0" applyFont="1" applyAlignment="1">
      <alignment vertical="center" wrapText="1"/>
    </xf>
    <xf numFmtId="0" fontId="28" fillId="0" borderId="7" xfId="0" applyFont="1" applyBorder="1" applyAlignment="1">
      <alignment horizontal="center" vertical="center" wrapText="1"/>
    </xf>
    <xf numFmtId="0" fontId="28" fillId="0" borderId="7" xfId="0" applyFont="1" applyBorder="1" applyAlignment="1">
      <alignment vertical="center" wrapText="1"/>
    </xf>
    <xf numFmtId="4" fontId="28" fillId="0" borderId="1" xfId="2" applyNumberFormat="1" applyFont="1" applyFill="1" applyBorder="1" applyAlignment="1">
      <alignment horizontal="right" vertical="center" wrapText="1"/>
    </xf>
    <xf numFmtId="0" fontId="27" fillId="0" borderId="1" xfId="0" applyFont="1" applyBorder="1" applyAlignment="1">
      <alignment horizontal="left" vertical="center"/>
    </xf>
    <xf numFmtId="165" fontId="27" fillId="0" borderId="1" xfId="0" applyNumberFormat="1" applyFont="1" applyBorder="1" applyAlignment="1">
      <alignment horizontal="right" vertical="center"/>
    </xf>
    <xf numFmtId="0" fontId="27" fillId="0" borderId="1" xfId="0" applyFont="1" applyBorder="1" applyAlignment="1">
      <alignment horizontal="left" vertical="top" wrapText="1"/>
    </xf>
    <xf numFmtId="3" fontId="27" fillId="10" borderId="1" xfId="0" applyNumberFormat="1" applyFont="1" applyFill="1" applyBorder="1" applyAlignment="1">
      <alignment horizontal="right" vertical="center"/>
    </xf>
    <xf numFmtId="0" fontId="9" fillId="0" borderId="0" xfId="0" applyFont="1" applyAlignment="1">
      <alignment vertical="center"/>
    </xf>
    <xf numFmtId="0" fontId="60" fillId="11" borderId="0" xfId="0" applyFont="1" applyFill="1" applyAlignment="1">
      <alignment horizontal="right"/>
    </xf>
    <xf numFmtId="0" fontId="29" fillId="0" borderId="0" xfId="0" applyFont="1"/>
    <xf numFmtId="0" fontId="70" fillId="11" borderId="0" xfId="0" applyFont="1" applyFill="1"/>
    <xf numFmtId="0" fontId="71" fillId="11" borderId="0" xfId="0" applyFont="1" applyFill="1"/>
    <xf numFmtId="0" fontId="68" fillId="11" borderId="0" xfId="0" applyFont="1" applyFill="1"/>
    <xf numFmtId="0" fontId="68" fillId="11" borderId="0" xfId="0" applyFont="1" applyFill="1" applyAlignment="1">
      <alignment vertical="center"/>
    </xf>
    <xf numFmtId="0" fontId="72" fillId="11" borderId="0" xfId="0" applyFont="1" applyFill="1"/>
    <xf numFmtId="0" fontId="73" fillId="11" borderId="0" xfId="0" applyFont="1" applyFill="1" applyAlignment="1">
      <alignment vertical="center" wrapText="1"/>
    </xf>
    <xf numFmtId="164" fontId="28" fillId="0" borderId="1" xfId="0" applyNumberFormat="1" applyFont="1" applyBorder="1" applyAlignment="1">
      <alignment horizontal="center" vertical="center" wrapText="1"/>
    </xf>
    <xf numFmtId="164" fontId="28" fillId="0" borderId="1" xfId="0" applyNumberFormat="1" applyFont="1" applyBorder="1" applyAlignment="1">
      <alignment vertical="center"/>
    </xf>
    <xf numFmtId="0" fontId="75" fillId="11" borderId="0" xfId="0" applyFont="1" applyFill="1" applyAlignment="1">
      <alignment horizontal="right"/>
    </xf>
    <xf numFmtId="164" fontId="25" fillId="0" borderId="1" xfId="0" applyNumberFormat="1" applyFont="1" applyBorder="1" applyAlignment="1">
      <alignment vertical="center" wrapText="1"/>
    </xf>
    <xf numFmtId="0" fontId="28" fillId="0" borderId="6" xfId="0" applyFont="1" applyBorder="1" applyAlignment="1">
      <alignment horizontal="center" vertical="center" wrapText="1"/>
    </xf>
    <xf numFmtId="0" fontId="29" fillId="10" borderId="0" xfId="0" applyFont="1" applyFill="1"/>
    <xf numFmtId="165" fontId="28" fillId="10" borderId="1" xfId="0" applyNumberFormat="1" applyFont="1" applyFill="1" applyBorder="1" applyAlignment="1">
      <alignment vertical="center" wrapText="1"/>
    </xf>
    <xf numFmtId="0" fontId="28" fillId="15" borderId="1" xfId="0" applyFont="1" applyFill="1" applyBorder="1" applyAlignment="1">
      <alignment horizontal="center" vertical="center"/>
    </xf>
    <xf numFmtId="0" fontId="28" fillId="15" borderId="1" xfId="0" applyFont="1" applyFill="1" applyBorder="1" applyAlignment="1">
      <alignment horizontal="center" vertical="center" wrapText="1"/>
    </xf>
    <xf numFmtId="0" fontId="28" fillId="15" borderId="1" xfId="0" applyFont="1" applyFill="1" applyBorder="1" applyAlignment="1">
      <alignment vertical="center" wrapText="1"/>
    </xf>
    <xf numFmtId="164" fontId="28" fillId="15" borderId="1" xfId="0" applyNumberFormat="1" applyFont="1" applyFill="1" applyBorder="1" applyAlignment="1">
      <alignment vertical="center"/>
    </xf>
    <xf numFmtId="0" fontId="28" fillId="15" borderId="1" xfId="0" applyFont="1" applyFill="1" applyBorder="1" applyAlignment="1">
      <alignment vertical="center"/>
    </xf>
    <xf numFmtId="165" fontId="28" fillId="15" borderId="1" xfId="0" applyNumberFormat="1" applyFont="1" applyFill="1" applyBorder="1" applyAlignment="1">
      <alignment vertical="center" wrapText="1"/>
    </xf>
    <xf numFmtId="0" fontId="76" fillId="15" borderId="0" xfId="0" applyFont="1" applyFill="1"/>
    <xf numFmtId="0" fontId="28" fillId="15" borderId="1" xfId="0" applyFont="1" applyFill="1" applyBorder="1" applyAlignment="1">
      <alignment horizontal="left" vertical="center" wrapText="1"/>
    </xf>
    <xf numFmtId="0" fontId="28" fillId="15" borderId="1" xfId="0" applyFont="1" applyFill="1" applyBorder="1" applyAlignment="1">
      <alignment horizontal="left" vertical="center"/>
    </xf>
    <xf numFmtId="3" fontId="28" fillId="15" borderId="1" xfId="0" applyNumberFormat="1" applyFont="1" applyFill="1" applyBorder="1" applyAlignment="1">
      <alignment horizontal="right" vertical="center" wrapText="1"/>
    </xf>
    <xf numFmtId="4" fontId="28" fillId="15" borderId="1" xfId="0" applyNumberFormat="1" applyFont="1" applyFill="1" applyBorder="1" applyAlignment="1">
      <alignment horizontal="right" vertical="center" wrapText="1"/>
    </xf>
    <xf numFmtId="165" fontId="28" fillId="15" borderId="1" xfId="0" applyNumberFormat="1" applyFont="1" applyFill="1" applyBorder="1" applyAlignment="1">
      <alignment horizontal="right" vertical="center"/>
    </xf>
    <xf numFmtId="164" fontId="28" fillId="0" borderId="7" xfId="0" applyNumberFormat="1" applyFont="1" applyBorder="1" applyAlignment="1">
      <alignment horizontal="center" vertical="center" wrapText="1"/>
    </xf>
    <xf numFmtId="0" fontId="28" fillId="16" borderId="7" xfId="0" applyFont="1" applyFill="1" applyBorder="1" applyAlignment="1">
      <alignment vertical="center" wrapText="1"/>
    </xf>
    <xf numFmtId="0" fontId="28" fillId="16" borderId="1" xfId="0" applyFont="1" applyFill="1" applyBorder="1" applyAlignment="1">
      <alignment horizontal="center" vertical="center"/>
    </xf>
    <xf numFmtId="0" fontId="28" fillId="16" borderId="1" xfId="0" applyFont="1" applyFill="1" applyBorder="1" applyAlignment="1">
      <alignment horizontal="center" vertical="center" wrapText="1"/>
    </xf>
    <xf numFmtId="165" fontId="28" fillId="16" borderId="1" xfId="0" applyNumberFormat="1" applyFont="1" applyFill="1" applyBorder="1" applyAlignment="1">
      <alignment horizontal="right" vertical="center" wrapText="1"/>
    </xf>
    <xf numFmtId="3" fontId="28" fillId="16" borderId="7" xfId="0" applyNumberFormat="1" applyFont="1" applyFill="1" applyBorder="1" applyAlignment="1">
      <alignment horizontal="center" vertical="center" wrapText="1"/>
    </xf>
    <xf numFmtId="0" fontId="28" fillId="16" borderId="1" xfId="0" applyFont="1" applyFill="1" applyBorder="1" applyAlignment="1">
      <alignment vertical="center" wrapText="1"/>
    </xf>
    <xf numFmtId="165" fontId="28" fillId="16" borderId="1" xfId="0" applyNumberFormat="1" applyFont="1" applyFill="1" applyBorder="1" applyAlignment="1">
      <alignment vertical="center"/>
    </xf>
    <xf numFmtId="0" fontId="77" fillId="0" borderId="1" xfId="0" applyFont="1" applyBorder="1"/>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52" fillId="12" borderId="0" xfId="0" applyFont="1" applyFill="1" applyAlignment="1">
      <alignment horizontal="center" vertical="center" wrapText="1"/>
    </xf>
    <xf numFmtId="0" fontId="38" fillId="12" borderId="0" xfId="0" applyFont="1" applyFill="1" applyAlignment="1">
      <alignment horizontal="center" vertical="center" wrapText="1"/>
    </xf>
    <xf numFmtId="0" fontId="32" fillId="11" borderId="3" xfId="0" applyFont="1" applyFill="1" applyBorder="1" applyAlignment="1">
      <alignment horizontal="left" vertical="center"/>
    </xf>
    <xf numFmtId="0" fontId="32" fillId="11" borderId="9" xfId="0" applyFont="1" applyFill="1" applyBorder="1" applyAlignment="1">
      <alignment horizontal="left" vertical="center"/>
    </xf>
    <xf numFmtId="0" fontId="32" fillId="11" borderId="5" xfId="0" applyFont="1" applyFill="1" applyBorder="1" applyAlignment="1">
      <alignment horizontal="left" vertical="center"/>
    </xf>
    <xf numFmtId="0" fontId="32" fillId="14" borderId="3" xfId="2" applyFont="1" applyFill="1" applyBorder="1" applyAlignment="1">
      <alignment horizontal="left" vertical="center"/>
    </xf>
    <xf numFmtId="0" fontId="32" fillId="14" borderId="9" xfId="2" applyFont="1" applyFill="1" applyBorder="1" applyAlignment="1">
      <alignment horizontal="left" vertical="center"/>
    </xf>
    <xf numFmtId="0" fontId="32" fillId="14" borderId="5" xfId="2" applyFont="1" applyFill="1" applyBorder="1" applyAlignment="1">
      <alignment horizontal="left" vertical="center"/>
    </xf>
    <xf numFmtId="0" fontId="32" fillId="11" borderId="1" xfId="0" applyFont="1" applyFill="1" applyBorder="1" applyAlignment="1">
      <alignment horizontal="left" vertical="center"/>
    </xf>
    <xf numFmtId="0" fontId="32" fillId="11" borderId="2" xfId="0" applyFont="1" applyFill="1" applyBorder="1" applyAlignment="1">
      <alignment horizontal="left" vertical="center"/>
    </xf>
    <xf numFmtId="0" fontId="32" fillId="11" borderId="10" xfId="0" applyFont="1" applyFill="1" applyBorder="1" applyAlignment="1">
      <alignment horizontal="left" vertical="center"/>
    </xf>
    <xf numFmtId="0" fontId="32" fillId="11" borderId="8" xfId="0" applyFont="1" applyFill="1" applyBorder="1" applyAlignment="1">
      <alignment horizontal="left" vertical="center"/>
    </xf>
    <xf numFmtId="0" fontId="32" fillId="11" borderId="7" xfId="0" applyFont="1" applyFill="1" applyBorder="1" applyAlignment="1">
      <alignment horizontal="left" vertical="center"/>
    </xf>
    <xf numFmtId="0" fontId="32" fillId="14" borderId="1" xfId="2" applyFont="1" applyFill="1" applyBorder="1" applyAlignment="1">
      <alignment horizontal="left" vertical="center"/>
    </xf>
  </cellXfs>
  <cellStyles count="5">
    <cellStyle name="20% no 1. izcēluma" xfId="3" builtinId="30"/>
    <cellStyle name="Komats" xfId="1" builtinId="3"/>
    <cellStyle name="Normal 2" xfId="4" xr:uid="{00000000-0005-0000-0000-000008000000}"/>
    <cellStyle name="Nosaukums" xfId="2" builtinId="15"/>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271357</xdr:colOff>
      <xdr:row>33</xdr:row>
      <xdr:rowOff>144780</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28625"/>
          <a:ext cx="7448550" cy="5886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09375" defaultRowHeight="18" x14ac:dyDescent="0.35"/>
  <cols>
    <col min="1" max="1" width="24.5546875" style="9" customWidth="1"/>
    <col min="2" max="2" width="24.5546875" style="96" customWidth="1"/>
    <col min="3" max="3" width="36.44140625" style="96" customWidth="1"/>
    <col min="4" max="4" width="21.109375" style="84" customWidth="1"/>
    <col min="5" max="5" width="48.5546875" style="85" customWidth="1"/>
    <col min="6" max="6" width="20" style="84" customWidth="1"/>
    <col min="7" max="8" width="14.5546875" style="84" customWidth="1"/>
    <col min="9" max="9" width="13.109375" style="84" customWidth="1"/>
    <col min="10" max="10" width="52.109375" style="86" customWidth="1"/>
    <col min="11" max="11" width="15.109375" style="84" customWidth="1"/>
    <col min="12" max="12" width="54.44140625" style="87" customWidth="1"/>
    <col min="13" max="13" width="17.44140625" style="44" customWidth="1"/>
    <col min="14" max="14" width="20.88671875" style="8" customWidth="1"/>
    <col min="15" max="16384" width="9.109375" style="9"/>
  </cols>
  <sheetData>
    <row r="1" spans="1:14" ht="40.5" customHeight="1" x14ac:dyDescent="0.35">
      <c r="A1" s="6"/>
      <c r="B1" s="2" t="s">
        <v>0</v>
      </c>
      <c r="C1" s="2" t="s">
        <v>1</v>
      </c>
      <c r="D1" s="1" t="s">
        <v>2</v>
      </c>
      <c r="E1" s="5" t="s">
        <v>3</v>
      </c>
      <c r="F1" s="1"/>
      <c r="G1" s="1" t="s">
        <v>4</v>
      </c>
      <c r="H1" s="1" t="s">
        <v>5</v>
      </c>
      <c r="I1" s="1" t="s">
        <v>6</v>
      </c>
      <c r="J1" s="2"/>
      <c r="K1" s="4" t="s">
        <v>7</v>
      </c>
      <c r="L1" s="4" t="s">
        <v>8</v>
      </c>
      <c r="M1" s="7" t="s">
        <v>9</v>
      </c>
      <c r="N1" s="48" t="s">
        <v>10</v>
      </c>
    </row>
    <row r="2" spans="1:14" s="16" customFormat="1" ht="69.599999999999994" x14ac:dyDescent="0.35">
      <c r="A2" s="10" t="s">
        <v>11</v>
      </c>
      <c r="B2" s="88" t="s">
        <v>11</v>
      </c>
      <c r="C2" s="88" t="s">
        <v>12</v>
      </c>
      <c r="D2" s="11" t="s">
        <v>13</v>
      </c>
      <c r="E2" s="12" t="s">
        <v>14</v>
      </c>
      <c r="F2" s="13"/>
      <c r="G2" s="13"/>
      <c r="H2" s="13" t="s">
        <v>15</v>
      </c>
      <c r="I2" s="13"/>
      <c r="J2" s="14"/>
      <c r="K2" s="13" t="s">
        <v>16</v>
      </c>
      <c r="L2" s="14" t="s">
        <v>17</v>
      </c>
      <c r="M2" s="15" t="s">
        <v>18</v>
      </c>
      <c r="N2" s="15"/>
    </row>
    <row r="3" spans="1:14" s="16" customFormat="1" ht="180" x14ac:dyDescent="0.35">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69.599999999999994" x14ac:dyDescent="0.35">
      <c r="A4" s="18"/>
      <c r="B4" s="88" t="s">
        <v>11</v>
      </c>
      <c r="C4" s="88" t="s">
        <v>12</v>
      </c>
      <c r="D4" s="11" t="s">
        <v>13</v>
      </c>
      <c r="E4" s="12" t="s">
        <v>24</v>
      </c>
      <c r="F4" s="13">
        <v>150000</v>
      </c>
      <c r="G4" s="13" t="s">
        <v>4</v>
      </c>
      <c r="H4" s="13"/>
      <c r="I4" s="13"/>
      <c r="J4" s="14"/>
      <c r="K4" s="13" t="s">
        <v>25</v>
      </c>
      <c r="L4" s="14" t="s">
        <v>17</v>
      </c>
      <c r="M4" s="15" t="s">
        <v>18</v>
      </c>
      <c r="N4" s="15"/>
    </row>
    <row r="5" spans="1:14" s="16" customFormat="1" ht="72" x14ac:dyDescent="0.35">
      <c r="A5" s="18"/>
      <c r="B5" s="88" t="s">
        <v>11</v>
      </c>
      <c r="C5" s="88" t="s">
        <v>12</v>
      </c>
      <c r="D5" s="11" t="s">
        <v>13</v>
      </c>
      <c r="E5" s="19" t="s">
        <v>26</v>
      </c>
      <c r="F5" s="13"/>
      <c r="G5" s="13"/>
      <c r="H5" s="13"/>
      <c r="I5" s="13"/>
      <c r="J5" s="14"/>
      <c r="K5" s="13" t="s">
        <v>27</v>
      </c>
      <c r="L5" s="14"/>
      <c r="M5" s="15" t="s">
        <v>28</v>
      </c>
      <c r="N5" s="15"/>
    </row>
    <row r="6" spans="1:14" s="16" customFormat="1" ht="69.599999999999994" x14ac:dyDescent="0.35">
      <c r="A6" s="18"/>
      <c r="B6" s="88" t="s">
        <v>11</v>
      </c>
      <c r="C6" s="88" t="s">
        <v>12</v>
      </c>
      <c r="D6" s="11" t="s">
        <v>13</v>
      </c>
      <c r="E6" s="19" t="s">
        <v>29</v>
      </c>
      <c r="F6" s="13"/>
      <c r="G6" s="13"/>
      <c r="H6" s="13"/>
      <c r="I6" s="13"/>
      <c r="J6" s="14"/>
      <c r="K6" s="13"/>
      <c r="L6" s="14"/>
      <c r="M6" s="15" t="s">
        <v>28</v>
      </c>
      <c r="N6" s="15"/>
    </row>
    <row r="7" spans="1:14" s="16" customFormat="1" ht="69.599999999999994" x14ac:dyDescent="0.35">
      <c r="A7" s="18"/>
      <c r="B7" s="88" t="s">
        <v>11</v>
      </c>
      <c r="C7" s="88" t="s">
        <v>12</v>
      </c>
      <c r="D7" s="11" t="s">
        <v>30</v>
      </c>
      <c r="E7" s="19" t="s">
        <v>31</v>
      </c>
      <c r="F7" s="13"/>
      <c r="G7" s="13"/>
      <c r="H7" s="13"/>
      <c r="I7" s="13"/>
      <c r="J7" s="14"/>
      <c r="K7" s="13"/>
      <c r="L7" s="14"/>
      <c r="M7" s="15" t="s">
        <v>32</v>
      </c>
      <c r="N7" s="15"/>
    </row>
    <row r="8" spans="1:14" s="16" customFormat="1" ht="72" x14ac:dyDescent="0.35">
      <c r="A8" s="18"/>
      <c r="B8" s="88" t="s">
        <v>11</v>
      </c>
      <c r="C8" s="88" t="s">
        <v>12</v>
      </c>
      <c r="D8" s="11" t="s">
        <v>30</v>
      </c>
      <c r="E8" s="20" t="s">
        <v>33</v>
      </c>
      <c r="F8" s="11"/>
      <c r="G8" s="11" t="s">
        <v>4</v>
      </c>
      <c r="H8" s="11"/>
      <c r="I8" s="11"/>
      <c r="J8" s="21"/>
      <c r="K8" s="11" t="s">
        <v>34</v>
      </c>
      <c r="L8" s="21" t="s">
        <v>17</v>
      </c>
      <c r="M8" s="15" t="s">
        <v>35</v>
      </c>
      <c r="N8" s="15"/>
    </row>
    <row r="9" spans="1:14" s="16" customFormat="1" ht="69.599999999999994" x14ac:dyDescent="0.35">
      <c r="A9" s="18"/>
      <c r="B9" s="88" t="s">
        <v>11</v>
      </c>
      <c r="C9" s="88" t="s">
        <v>12</v>
      </c>
      <c r="D9" s="11" t="s">
        <v>30</v>
      </c>
      <c r="E9" s="20" t="s">
        <v>36</v>
      </c>
      <c r="F9" s="11"/>
      <c r="G9" s="11" t="s">
        <v>4</v>
      </c>
      <c r="H9" s="11"/>
      <c r="I9" s="11"/>
      <c r="J9" s="21"/>
      <c r="K9" s="11"/>
      <c r="L9" s="21"/>
      <c r="M9" s="15" t="s">
        <v>28</v>
      </c>
      <c r="N9" s="15"/>
    </row>
    <row r="10" spans="1:14" s="16" customFormat="1" ht="69.599999999999994" x14ac:dyDescent="0.35">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0" x14ac:dyDescent="0.35">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5">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2" x14ac:dyDescent="0.35">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2" x14ac:dyDescent="0.35">
      <c r="A14" s="18"/>
      <c r="B14" s="88" t="s">
        <v>11</v>
      </c>
      <c r="C14" s="88" t="s">
        <v>12</v>
      </c>
      <c r="D14" s="11" t="s">
        <v>13</v>
      </c>
      <c r="E14" s="19" t="s">
        <v>49</v>
      </c>
      <c r="F14" s="13"/>
      <c r="G14" s="13"/>
      <c r="H14" s="11"/>
      <c r="I14" s="11"/>
      <c r="J14" s="14"/>
      <c r="K14" s="13"/>
      <c r="L14" s="14"/>
      <c r="M14" s="15" t="s">
        <v>28</v>
      </c>
      <c r="N14" s="15"/>
    </row>
    <row r="15" spans="1:14" s="16" customFormat="1" ht="90" x14ac:dyDescent="0.35">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26" x14ac:dyDescent="0.35">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69.599999999999994" x14ac:dyDescent="0.35">
      <c r="A17" s="18"/>
      <c r="B17" s="88" t="s">
        <v>11</v>
      </c>
      <c r="C17" s="88" t="s">
        <v>12</v>
      </c>
      <c r="D17" s="11" t="s">
        <v>13</v>
      </c>
      <c r="E17" s="22" t="s">
        <v>54</v>
      </c>
      <c r="F17" s="13"/>
      <c r="G17" s="13"/>
      <c r="H17" s="11"/>
      <c r="I17" s="11"/>
      <c r="J17" s="14"/>
      <c r="K17" s="13"/>
      <c r="L17" s="14"/>
      <c r="M17" s="15" t="s">
        <v>28</v>
      </c>
      <c r="N17" s="15"/>
    </row>
    <row r="18" spans="1:14" s="16" customFormat="1" ht="69.599999999999994" x14ac:dyDescent="0.35">
      <c r="A18" s="18"/>
      <c r="B18" s="88" t="s">
        <v>11</v>
      </c>
      <c r="C18" s="88" t="s">
        <v>12</v>
      </c>
      <c r="D18" s="11" t="s">
        <v>30</v>
      </c>
      <c r="E18" s="22" t="s">
        <v>55</v>
      </c>
      <c r="F18" s="13"/>
      <c r="G18" s="13"/>
      <c r="H18" s="11"/>
      <c r="I18" s="11"/>
      <c r="J18" s="14"/>
      <c r="K18" s="13"/>
      <c r="L18" s="14"/>
      <c r="M18" s="15" t="s">
        <v>28</v>
      </c>
      <c r="N18" s="15"/>
    </row>
    <row r="19" spans="1:14" s="16" customFormat="1" ht="69.599999999999994" x14ac:dyDescent="0.35">
      <c r="A19" s="18"/>
      <c r="B19" s="88" t="s">
        <v>11</v>
      </c>
      <c r="C19" s="88" t="s">
        <v>12</v>
      </c>
      <c r="D19" s="11" t="s">
        <v>13</v>
      </c>
      <c r="E19" s="19" t="s">
        <v>56</v>
      </c>
      <c r="F19" s="13"/>
      <c r="G19" s="13"/>
      <c r="H19" s="11"/>
      <c r="I19" s="11"/>
      <c r="J19" s="23" t="s">
        <v>57</v>
      </c>
      <c r="K19" s="13"/>
      <c r="L19" s="14"/>
      <c r="M19" s="15" t="s">
        <v>28</v>
      </c>
      <c r="N19" s="15"/>
    </row>
    <row r="20" spans="1:14" s="16" customFormat="1" ht="69.599999999999994" x14ac:dyDescent="0.35">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54" x14ac:dyDescent="0.35">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6" x14ac:dyDescent="0.35">
      <c r="A22" s="18"/>
      <c r="B22" s="88" t="s">
        <v>11</v>
      </c>
      <c r="C22" s="88" t="s">
        <v>61</v>
      </c>
      <c r="D22" s="11" t="s">
        <v>30</v>
      </c>
      <c r="E22" s="19" t="s">
        <v>63</v>
      </c>
      <c r="F22" s="13"/>
      <c r="G22" s="13"/>
      <c r="H22" s="13"/>
      <c r="I22" s="13"/>
      <c r="J22" s="14"/>
      <c r="K22" s="13"/>
      <c r="L22" s="14"/>
      <c r="M22" s="15" t="s">
        <v>28</v>
      </c>
      <c r="N22" s="15"/>
    </row>
    <row r="23" spans="1:14" s="16" customFormat="1" ht="36" x14ac:dyDescent="0.35">
      <c r="A23" s="18"/>
      <c r="B23" s="88" t="s">
        <v>11</v>
      </c>
      <c r="C23" s="88" t="s">
        <v>61</v>
      </c>
      <c r="D23" s="11" t="s">
        <v>30</v>
      </c>
      <c r="E23" s="19" t="s">
        <v>64</v>
      </c>
      <c r="F23" s="13"/>
      <c r="G23" s="13"/>
      <c r="H23" s="13"/>
      <c r="I23" s="13"/>
      <c r="J23" s="14"/>
      <c r="K23" s="13"/>
      <c r="L23" s="14"/>
      <c r="M23" s="15" t="s">
        <v>28</v>
      </c>
      <c r="N23" s="15"/>
    </row>
    <row r="24" spans="1:14" s="16" customFormat="1" ht="54" x14ac:dyDescent="0.35">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44" x14ac:dyDescent="0.35">
      <c r="A25" s="18"/>
      <c r="B25" s="88" t="s">
        <v>11</v>
      </c>
      <c r="C25" s="88" t="s">
        <v>66</v>
      </c>
      <c r="D25" s="11" t="s">
        <v>30</v>
      </c>
      <c r="E25" s="20" t="s">
        <v>67</v>
      </c>
      <c r="F25" s="11"/>
      <c r="G25" s="11"/>
      <c r="H25" s="11"/>
      <c r="I25" s="11"/>
      <c r="J25" s="21"/>
      <c r="K25" s="24" t="s">
        <v>68</v>
      </c>
      <c r="L25" s="21" t="s">
        <v>17</v>
      </c>
      <c r="M25" s="15" t="s">
        <v>23</v>
      </c>
      <c r="N25" s="15"/>
    </row>
    <row r="26" spans="1:14" s="16" customFormat="1" ht="52.2" x14ac:dyDescent="0.35">
      <c r="A26" s="18"/>
      <c r="B26" s="88" t="s">
        <v>11</v>
      </c>
      <c r="C26" s="88" t="s">
        <v>66</v>
      </c>
      <c r="D26" s="11" t="s">
        <v>30</v>
      </c>
      <c r="E26" s="25" t="s">
        <v>69</v>
      </c>
      <c r="F26" s="11"/>
      <c r="G26" s="11"/>
      <c r="H26" s="11"/>
      <c r="I26" s="11"/>
      <c r="J26" s="21"/>
      <c r="K26" s="24" t="s">
        <v>68</v>
      </c>
      <c r="L26" s="21" t="s">
        <v>70</v>
      </c>
      <c r="M26" s="15" t="s">
        <v>23</v>
      </c>
      <c r="N26" s="15"/>
    </row>
    <row r="27" spans="1:14" s="16" customFormat="1" ht="216" x14ac:dyDescent="0.35">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2.2" x14ac:dyDescent="0.35">
      <c r="A28" s="18"/>
      <c r="B28" s="88" t="s">
        <v>11</v>
      </c>
      <c r="C28" s="88" t="s">
        <v>66</v>
      </c>
      <c r="D28" s="11" t="s">
        <v>13</v>
      </c>
      <c r="E28" s="25" t="s">
        <v>73</v>
      </c>
      <c r="F28" s="11"/>
      <c r="G28" s="11"/>
      <c r="H28" s="11"/>
      <c r="I28" s="11"/>
      <c r="J28" s="21"/>
      <c r="K28" s="26" t="s">
        <v>74</v>
      </c>
      <c r="L28" s="21"/>
      <c r="M28" s="15" t="s">
        <v>28</v>
      </c>
      <c r="N28" s="15"/>
    </row>
    <row r="29" spans="1:14" s="16" customFormat="1" ht="54" x14ac:dyDescent="0.35">
      <c r="A29" s="18"/>
      <c r="B29" s="88" t="s">
        <v>11</v>
      </c>
      <c r="C29" s="88" t="s">
        <v>66</v>
      </c>
      <c r="D29" s="11" t="s">
        <v>30</v>
      </c>
      <c r="E29" s="25" t="s">
        <v>75</v>
      </c>
      <c r="F29" s="11"/>
      <c r="G29" s="11"/>
      <c r="H29" s="11"/>
      <c r="I29" s="11"/>
      <c r="J29" s="21" t="s">
        <v>76</v>
      </c>
      <c r="K29" s="24" t="s">
        <v>68</v>
      </c>
      <c r="L29" s="21" t="s">
        <v>17</v>
      </c>
      <c r="M29" s="15" t="s">
        <v>23</v>
      </c>
      <c r="N29" s="15"/>
    </row>
    <row r="30" spans="1:14" s="16" customFormat="1" ht="162" x14ac:dyDescent="0.35">
      <c r="A30" s="18"/>
      <c r="B30" s="88" t="s">
        <v>11</v>
      </c>
      <c r="C30" s="88" t="s">
        <v>66</v>
      </c>
      <c r="D30" s="11" t="s">
        <v>30</v>
      </c>
      <c r="E30" s="25" t="s">
        <v>77</v>
      </c>
      <c r="F30" s="11"/>
      <c r="G30" s="11"/>
      <c r="H30" s="11"/>
      <c r="I30" s="11"/>
      <c r="J30" s="21"/>
      <c r="K30" s="26" t="s">
        <v>27</v>
      </c>
      <c r="L30" s="21"/>
      <c r="M30" s="15" t="s">
        <v>28</v>
      </c>
      <c r="N30" s="15"/>
    </row>
    <row r="31" spans="1:14" s="16" customFormat="1" ht="108" x14ac:dyDescent="0.35">
      <c r="A31" s="18"/>
      <c r="B31" s="88" t="s">
        <v>11</v>
      </c>
      <c r="C31" s="88" t="s">
        <v>66</v>
      </c>
      <c r="D31" s="11" t="s">
        <v>30</v>
      </c>
      <c r="E31" s="25" t="s">
        <v>78</v>
      </c>
      <c r="F31" s="11"/>
      <c r="G31" s="11"/>
      <c r="H31" s="11"/>
      <c r="I31" s="11"/>
      <c r="J31" s="21"/>
      <c r="K31" s="26" t="s">
        <v>34</v>
      </c>
      <c r="L31" s="21" t="s">
        <v>79</v>
      </c>
      <c r="M31" s="15" t="s">
        <v>28</v>
      </c>
      <c r="N31" s="15"/>
    </row>
    <row r="32" spans="1:14" ht="52.2" x14ac:dyDescent="0.35">
      <c r="A32" s="27" t="s">
        <v>80</v>
      </c>
      <c r="B32" s="89" t="s">
        <v>80</v>
      </c>
      <c r="C32" s="88" t="s">
        <v>81</v>
      </c>
      <c r="D32" s="11" t="s">
        <v>13</v>
      </c>
      <c r="E32" s="12" t="s">
        <v>82</v>
      </c>
      <c r="F32" s="13">
        <v>20000</v>
      </c>
      <c r="G32" s="13" t="s">
        <v>4</v>
      </c>
      <c r="H32" s="13"/>
      <c r="I32" s="13"/>
      <c r="J32" s="14"/>
      <c r="K32" s="28" t="s">
        <v>25</v>
      </c>
      <c r="L32" s="14" t="s">
        <v>17</v>
      </c>
      <c r="M32" s="15" t="s">
        <v>18</v>
      </c>
      <c r="N32" s="48"/>
    </row>
    <row r="33" spans="1:14" ht="108" x14ac:dyDescent="0.35">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4" x14ac:dyDescent="0.35">
      <c r="A34" s="27"/>
      <c r="B34" s="89" t="s">
        <v>80</v>
      </c>
      <c r="C34" s="88" t="s">
        <v>81</v>
      </c>
      <c r="D34" s="11" t="s">
        <v>13</v>
      </c>
      <c r="E34" s="12" t="s">
        <v>86</v>
      </c>
      <c r="F34" s="13">
        <v>30000</v>
      </c>
      <c r="G34" s="13">
        <v>30000</v>
      </c>
      <c r="H34" s="13"/>
      <c r="I34" s="13"/>
      <c r="J34" s="14" t="s">
        <v>87</v>
      </c>
      <c r="K34" s="28">
        <v>2025</v>
      </c>
      <c r="L34" s="29" t="s">
        <v>88</v>
      </c>
      <c r="M34" s="15" t="s">
        <v>45</v>
      </c>
      <c r="N34" s="48"/>
    </row>
    <row r="35" spans="1:14" ht="90" x14ac:dyDescent="0.35">
      <c r="A35" s="27"/>
      <c r="B35" s="89" t="s">
        <v>80</v>
      </c>
      <c r="C35" s="88" t="s">
        <v>81</v>
      </c>
      <c r="D35" s="11" t="s">
        <v>13</v>
      </c>
      <c r="E35" s="22" t="s">
        <v>89</v>
      </c>
      <c r="F35" s="13"/>
      <c r="G35" s="13"/>
      <c r="H35" s="13"/>
      <c r="I35" s="13"/>
      <c r="J35" s="23" t="s">
        <v>90</v>
      </c>
      <c r="K35" s="28" t="s">
        <v>74</v>
      </c>
      <c r="L35" s="29"/>
      <c r="M35" s="15" t="s">
        <v>28</v>
      </c>
      <c r="N35" s="48"/>
    </row>
    <row r="36" spans="1:14" ht="52.2" x14ac:dyDescent="0.35">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5">
      <c r="A37" s="27"/>
      <c r="B37" s="89" t="s">
        <v>80</v>
      </c>
      <c r="C37" s="88" t="s">
        <v>81</v>
      </c>
      <c r="D37" s="11" t="s">
        <v>13</v>
      </c>
      <c r="E37" s="19" t="s">
        <v>94</v>
      </c>
      <c r="F37" s="13"/>
      <c r="G37" s="13"/>
      <c r="H37" s="13"/>
      <c r="I37" s="13"/>
      <c r="J37" s="14"/>
      <c r="K37" s="28" t="s">
        <v>27</v>
      </c>
      <c r="L37" s="29"/>
      <c r="M37" s="15" t="s">
        <v>28</v>
      </c>
      <c r="N37" s="48"/>
    </row>
    <row r="38" spans="1:14" ht="180" x14ac:dyDescent="0.35">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4" x14ac:dyDescent="0.35">
      <c r="A39" s="27"/>
      <c r="B39" s="89" t="s">
        <v>80</v>
      </c>
      <c r="C39" s="88" t="s">
        <v>81</v>
      </c>
      <c r="D39" s="11" t="s">
        <v>13</v>
      </c>
      <c r="E39" s="19" t="s">
        <v>99</v>
      </c>
      <c r="F39" s="13"/>
      <c r="G39" s="13"/>
      <c r="H39" s="13"/>
      <c r="I39" s="13"/>
      <c r="J39" s="14"/>
      <c r="K39" s="28"/>
      <c r="L39" s="29"/>
      <c r="M39" s="15" t="s">
        <v>100</v>
      </c>
      <c r="N39" s="48"/>
    </row>
    <row r="40" spans="1:14" ht="52.2" x14ac:dyDescent="0.35">
      <c r="A40" s="27"/>
      <c r="B40" s="89" t="s">
        <v>80</v>
      </c>
      <c r="C40" s="88" t="s">
        <v>81</v>
      </c>
      <c r="D40" s="11" t="s">
        <v>13</v>
      </c>
      <c r="E40" s="22" t="s">
        <v>101</v>
      </c>
      <c r="F40" s="13"/>
      <c r="G40" s="13"/>
      <c r="H40" s="13"/>
      <c r="I40" s="13"/>
      <c r="J40" s="14"/>
      <c r="K40" s="28"/>
      <c r="L40" s="29"/>
      <c r="M40" s="15" t="s">
        <v>102</v>
      </c>
      <c r="N40" s="48"/>
    </row>
    <row r="41" spans="1:14" ht="52.2" x14ac:dyDescent="0.35">
      <c r="A41" s="27"/>
      <c r="B41" s="89" t="s">
        <v>80</v>
      </c>
      <c r="C41" s="88" t="s">
        <v>81</v>
      </c>
      <c r="D41" s="11" t="s">
        <v>13</v>
      </c>
      <c r="E41" s="19" t="s">
        <v>103</v>
      </c>
      <c r="F41" s="13"/>
      <c r="G41" s="13"/>
      <c r="H41" s="13"/>
      <c r="I41" s="13"/>
      <c r="J41" s="14"/>
      <c r="K41" s="28"/>
      <c r="L41" s="29"/>
      <c r="M41" s="15" t="s">
        <v>28</v>
      </c>
      <c r="N41" s="48"/>
    </row>
    <row r="42" spans="1:14" ht="54" x14ac:dyDescent="0.35">
      <c r="A42" s="27"/>
      <c r="B42" s="89" t="s">
        <v>80</v>
      </c>
      <c r="C42" s="88" t="s">
        <v>81</v>
      </c>
      <c r="D42" s="11" t="s">
        <v>30</v>
      </c>
      <c r="E42" s="19" t="s">
        <v>104</v>
      </c>
      <c r="F42" s="13"/>
      <c r="G42" s="13"/>
      <c r="H42" s="13"/>
      <c r="I42" s="13"/>
      <c r="J42" s="14"/>
      <c r="K42" s="28"/>
      <c r="L42" s="29"/>
      <c r="M42" s="15" t="s">
        <v>28</v>
      </c>
      <c r="N42" s="48"/>
    </row>
    <row r="43" spans="1:14" ht="90" x14ac:dyDescent="0.35">
      <c r="A43" s="27"/>
      <c r="B43" s="89" t="s">
        <v>80</v>
      </c>
      <c r="C43" s="88" t="s">
        <v>105</v>
      </c>
      <c r="D43" s="11" t="s">
        <v>30</v>
      </c>
      <c r="E43" s="20" t="s">
        <v>106</v>
      </c>
      <c r="F43" s="11" t="s">
        <v>107</v>
      </c>
      <c r="G43" s="11" t="s">
        <v>4</v>
      </c>
      <c r="H43" s="30"/>
      <c r="I43" s="30"/>
      <c r="J43" s="21"/>
      <c r="K43" s="11" t="s">
        <v>34</v>
      </c>
      <c r="L43" s="31"/>
      <c r="M43" s="15" t="s">
        <v>28</v>
      </c>
      <c r="N43" s="48"/>
    </row>
    <row r="44" spans="1:14" ht="54" x14ac:dyDescent="0.35">
      <c r="A44" s="27"/>
      <c r="B44" s="89" t="s">
        <v>80</v>
      </c>
      <c r="C44" s="88" t="s">
        <v>105</v>
      </c>
      <c r="D44" s="11" t="s">
        <v>30</v>
      </c>
      <c r="E44" s="20" t="s">
        <v>108</v>
      </c>
      <c r="F44" s="11"/>
      <c r="G44" s="11"/>
      <c r="H44" s="30"/>
      <c r="I44" s="30"/>
      <c r="J44" s="21"/>
      <c r="K44" s="11"/>
      <c r="L44" s="31"/>
      <c r="M44" s="15" t="s">
        <v>32</v>
      </c>
      <c r="N44" s="48"/>
    </row>
    <row r="45" spans="1:14" ht="90" x14ac:dyDescent="0.35">
      <c r="A45" s="27"/>
      <c r="B45" s="89" t="s">
        <v>80</v>
      </c>
      <c r="C45" s="88" t="s">
        <v>105</v>
      </c>
      <c r="D45" s="11" t="s">
        <v>30</v>
      </c>
      <c r="E45" s="20" t="s">
        <v>109</v>
      </c>
      <c r="F45" s="11"/>
      <c r="G45" s="11"/>
      <c r="H45" s="30"/>
      <c r="I45" s="30"/>
      <c r="J45" s="21"/>
      <c r="K45" s="11" t="s">
        <v>34</v>
      </c>
      <c r="L45" s="31"/>
      <c r="M45" s="15" t="s">
        <v>28</v>
      </c>
      <c r="N45" s="48"/>
    </row>
    <row r="46" spans="1:14" ht="54" x14ac:dyDescent="0.35">
      <c r="A46" s="27"/>
      <c r="B46" s="89" t="s">
        <v>80</v>
      </c>
      <c r="C46" s="88" t="s">
        <v>105</v>
      </c>
      <c r="D46" s="11" t="s">
        <v>30</v>
      </c>
      <c r="E46" s="20" t="s">
        <v>110</v>
      </c>
      <c r="F46" s="11"/>
      <c r="G46" s="11"/>
      <c r="H46" s="30"/>
      <c r="I46" s="30"/>
      <c r="J46" s="21"/>
      <c r="K46" s="11"/>
      <c r="L46" s="31"/>
      <c r="M46" s="15" t="s">
        <v>32</v>
      </c>
      <c r="N46" s="48"/>
    </row>
    <row r="47" spans="1:14" ht="87.75" customHeight="1" x14ac:dyDescent="0.35">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5">
      <c r="A48" s="32"/>
      <c r="B48" s="89" t="s">
        <v>80</v>
      </c>
      <c r="C48" s="88" t="s">
        <v>111</v>
      </c>
      <c r="D48" s="11" t="s">
        <v>30</v>
      </c>
      <c r="E48" s="20" t="s">
        <v>114</v>
      </c>
      <c r="F48" s="30"/>
      <c r="G48" s="11"/>
      <c r="H48" s="30"/>
      <c r="I48" s="30"/>
      <c r="J48" s="21"/>
      <c r="K48" s="11" t="s">
        <v>34</v>
      </c>
      <c r="L48" s="31"/>
      <c r="M48" s="15" t="s">
        <v>28</v>
      </c>
      <c r="N48" s="48"/>
    </row>
    <row r="49" spans="1:14" ht="87.75" customHeight="1" x14ac:dyDescent="0.35">
      <c r="A49" s="32"/>
      <c r="B49" s="89" t="s">
        <v>80</v>
      </c>
      <c r="C49" s="88" t="s">
        <v>111</v>
      </c>
      <c r="D49" s="11" t="s">
        <v>30</v>
      </c>
      <c r="E49" s="20" t="s">
        <v>115</v>
      </c>
      <c r="F49" s="30"/>
      <c r="G49" s="11"/>
      <c r="H49" s="30"/>
      <c r="I49" s="30"/>
      <c r="J49" s="21"/>
      <c r="K49" s="11"/>
      <c r="L49" s="31"/>
      <c r="M49" s="15" t="s">
        <v>32</v>
      </c>
      <c r="N49" s="48"/>
    </row>
    <row r="50" spans="1:14" ht="87.75" customHeight="1" x14ac:dyDescent="0.35">
      <c r="A50" s="32"/>
      <c r="B50" s="89" t="s">
        <v>80</v>
      </c>
      <c r="C50" s="88" t="s">
        <v>111</v>
      </c>
      <c r="D50" s="11" t="s">
        <v>30</v>
      </c>
      <c r="E50" s="20" t="s">
        <v>116</v>
      </c>
      <c r="F50" s="30"/>
      <c r="G50" s="11"/>
      <c r="H50" s="30"/>
      <c r="I50" s="30"/>
      <c r="J50" s="21"/>
      <c r="K50" s="11" t="s">
        <v>34</v>
      </c>
      <c r="L50" s="31"/>
      <c r="M50" s="15" t="s">
        <v>28</v>
      </c>
      <c r="N50" s="48"/>
    </row>
    <row r="51" spans="1:14" ht="87.75" customHeight="1" x14ac:dyDescent="0.35">
      <c r="A51" s="32"/>
      <c r="B51" s="89" t="s">
        <v>80</v>
      </c>
      <c r="C51" s="88" t="s">
        <v>111</v>
      </c>
      <c r="D51" s="11" t="s">
        <v>30</v>
      </c>
      <c r="E51" s="19" t="s">
        <v>117</v>
      </c>
      <c r="F51" s="30"/>
      <c r="G51" s="11"/>
      <c r="H51" s="30"/>
      <c r="I51" s="30"/>
      <c r="J51" s="21"/>
      <c r="K51" s="11" t="s">
        <v>34</v>
      </c>
      <c r="L51" s="31"/>
      <c r="M51" s="15" t="s">
        <v>28</v>
      </c>
      <c r="N51" s="48"/>
    </row>
    <row r="52" spans="1:14" ht="87.75" customHeight="1" x14ac:dyDescent="0.35">
      <c r="A52" s="32"/>
      <c r="B52" s="89" t="s">
        <v>80</v>
      </c>
      <c r="C52" s="88" t="s">
        <v>111</v>
      </c>
      <c r="D52" s="11" t="s">
        <v>30</v>
      </c>
      <c r="E52" s="33" t="s">
        <v>118</v>
      </c>
      <c r="F52" s="30"/>
      <c r="G52" s="11"/>
      <c r="H52" s="30"/>
      <c r="I52" s="30"/>
      <c r="J52" s="21"/>
      <c r="K52" s="11" t="s">
        <v>34</v>
      </c>
      <c r="L52" s="31"/>
      <c r="M52" s="15" t="s">
        <v>28</v>
      </c>
      <c r="N52" s="48"/>
    </row>
    <row r="53" spans="1:14" ht="237" customHeight="1" x14ac:dyDescent="0.35">
      <c r="A53" s="32"/>
      <c r="B53" s="89" t="s">
        <v>80</v>
      </c>
      <c r="C53" s="88" t="s">
        <v>111</v>
      </c>
      <c r="D53" s="11" t="s">
        <v>30</v>
      </c>
      <c r="E53" s="20" t="s">
        <v>119</v>
      </c>
      <c r="F53" s="30"/>
      <c r="G53" s="11"/>
      <c r="H53" s="30"/>
      <c r="I53" s="30"/>
      <c r="J53" s="21"/>
      <c r="K53" s="11" t="s">
        <v>34</v>
      </c>
      <c r="L53" s="31"/>
      <c r="M53" s="15" t="s">
        <v>28</v>
      </c>
      <c r="N53" s="48"/>
    </row>
    <row r="54" spans="1:14" ht="87.75" customHeight="1" x14ac:dyDescent="0.35">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08" x14ac:dyDescent="0.35">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69.599999999999994" x14ac:dyDescent="0.35">
      <c r="A56" s="32"/>
      <c r="B56" s="89" t="s">
        <v>80</v>
      </c>
      <c r="C56" s="88" t="s">
        <v>126</v>
      </c>
      <c r="D56" s="11" t="s">
        <v>30</v>
      </c>
      <c r="E56" s="20" t="s">
        <v>127</v>
      </c>
      <c r="F56" s="30"/>
      <c r="G56" s="30"/>
      <c r="H56" s="30"/>
      <c r="I56" s="30"/>
      <c r="J56" s="21"/>
      <c r="K56" s="11" t="s">
        <v>34</v>
      </c>
      <c r="L56" s="31" t="s">
        <v>128</v>
      </c>
      <c r="M56" s="15" t="s">
        <v>18</v>
      </c>
      <c r="N56" s="97"/>
    </row>
    <row r="57" spans="1:14" ht="69.599999999999994" x14ac:dyDescent="0.35">
      <c r="A57" s="32"/>
      <c r="B57" s="89" t="s">
        <v>80</v>
      </c>
      <c r="C57" s="88" t="s">
        <v>129</v>
      </c>
      <c r="D57" s="11" t="s">
        <v>30</v>
      </c>
      <c r="E57" s="20" t="s">
        <v>130</v>
      </c>
      <c r="F57" s="30"/>
      <c r="G57" s="11" t="s">
        <v>4</v>
      </c>
      <c r="H57" s="30"/>
      <c r="I57" s="30"/>
      <c r="J57" s="21"/>
      <c r="K57" s="11" t="s">
        <v>34</v>
      </c>
      <c r="L57" s="31" t="s">
        <v>128</v>
      </c>
      <c r="M57" s="15" t="s">
        <v>18</v>
      </c>
      <c r="N57" s="48"/>
    </row>
    <row r="58" spans="1:14" ht="69.599999999999994" x14ac:dyDescent="0.35">
      <c r="A58" s="32"/>
      <c r="B58" s="89" t="s">
        <v>80</v>
      </c>
      <c r="C58" s="88" t="s">
        <v>129</v>
      </c>
      <c r="D58" s="11" t="s">
        <v>13</v>
      </c>
      <c r="E58" s="20" t="s">
        <v>131</v>
      </c>
      <c r="F58" s="30"/>
      <c r="G58" s="11"/>
      <c r="H58" s="30"/>
      <c r="I58" s="30"/>
      <c r="J58" s="21"/>
      <c r="K58" s="11"/>
      <c r="L58" s="31"/>
      <c r="M58" s="15" t="s">
        <v>32</v>
      </c>
      <c r="N58" s="48"/>
    </row>
    <row r="59" spans="1:14" ht="69.599999999999994" x14ac:dyDescent="0.35">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69.599999999999994" x14ac:dyDescent="0.35">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69.599999999999994" x14ac:dyDescent="0.35">
      <c r="B61" s="89" t="s">
        <v>80</v>
      </c>
      <c r="C61" s="88" t="s">
        <v>129</v>
      </c>
      <c r="D61" s="11" t="s">
        <v>13</v>
      </c>
      <c r="E61" s="19" t="s">
        <v>138</v>
      </c>
      <c r="F61" s="28"/>
      <c r="G61" s="28"/>
      <c r="H61" s="28"/>
      <c r="I61" s="30"/>
      <c r="J61" s="14"/>
      <c r="K61" s="28"/>
      <c r="L61" s="14"/>
      <c r="M61" s="15" t="s">
        <v>28</v>
      </c>
      <c r="N61" s="48"/>
    </row>
    <row r="62" spans="1:14" ht="69.599999999999994" x14ac:dyDescent="0.35">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69.599999999999994" x14ac:dyDescent="0.35">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69.599999999999994" x14ac:dyDescent="0.35">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69.599999999999994" x14ac:dyDescent="0.35">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69.599999999999994" x14ac:dyDescent="0.35">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69.599999999999994" x14ac:dyDescent="0.35">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69.599999999999994" x14ac:dyDescent="0.35">
      <c r="A68" s="32"/>
      <c r="B68" s="89" t="s">
        <v>80</v>
      </c>
      <c r="C68" s="88" t="s">
        <v>129</v>
      </c>
      <c r="D68" s="11" t="s">
        <v>13</v>
      </c>
      <c r="E68" s="22" t="s">
        <v>155</v>
      </c>
      <c r="F68" s="28"/>
      <c r="G68" s="28"/>
      <c r="H68" s="28"/>
      <c r="I68" s="28"/>
      <c r="J68" s="14"/>
      <c r="K68" s="34" t="s">
        <v>68</v>
      </c>
      <c r="L68" s="29"/>
      <c r="M68" s="15" t="s">
        <v>28</v>
      </c>
      <c r="N68" s="48"/>
    </row>
    <row r="69" spans="1:14" ht="69.599999999999994" x14ac:dyDescent="0.35">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69.599999999999994" x14ac:dyDescent="0.35">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69.599999999999994" x14ac:dyDescent="0.35">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72" x14ac:dyDescent="0.35">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08" x14ac:dyDescent="0.35">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69.599999999999994" x14ac:dyDescent="0.35">
      <c r="A74" s="32"/>
      <c r="B74" s="89" t="s">
        <v>80</v>
      </c>
      <c r="C74" s="88" t="s">
        <v>129</v>
      </c>
      <c r="D74" s="11" t="s">
        <v>13</v>
      </c>
      <c r="E74" s="12" t="s">
        <v>169</v>
      </c>
      <c r="F74" s="30"/>
      <c r="G74" s="30"/>
      <c r="H74" s="30"/>
      <c r="I74" s="30"/>
      <c r="J74" s="21"/>
      <c r="K74" s="30"/>
      <c r="L74" s="31"/>
      <c r="M74" s="15" t="s">
        <v>45</v>
      </c>
      <c r="N74" s="48"/>
    </row>
    <row r="75" spans="1:14" ht="69.599999999999994" x14ac:dyDescent="0.35">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72" x14ac:dyDescent="0.35">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72" x14ac:dyDescent="0.35">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69.599999999999994" x14ac:dyDescent="0.35">
      <c r="B78" s="89" t="s">
        <v>80</v>
      </c>
      <c r="C78" s="88" t="s">
        <v>129</v>
      </c>
      <c r="D78" s="11" t="s">
        <v>13</v>
      </c>
      <c r="E78" s="12" t="s">
        <v>177</v>
      </c>
      <c r="F78" s="28">
        <v>30000</v>
      </c>
      <c r="G78" s="28">
        <v>30000</v>
      </c>
      <c r="H78" s="28"/>
      <c r="I78" s="30"/>
      <c r="J78" s="14" t="s">
        <v>178</v>
      </c>
      <c r="K78" s="28" t="s">
        <v>22</v>
      </c>
      <c r="L78" s="14" t="s">
        <v>88</v>
      </c>
      <c r="M78" s="15" t="s">
        <v>45</v>
      </c>
      <c r="N78" s="48"/>
    </row>
    <row r="79" spans="1:14" ht="108" x14ac:dyDescent="0.35">
      <c r="B79" s="90" t="s">
        <v>179</v>
      </c>
      <c r="C79" s="91" t="s">
        <v>180</v>
      </c>
      <c r="D79" s="11" t="s">
        <v>30</v>
      </c>
      <c r="E79" s="35" t="s">
        <v>181</v>
      </c>
      <c r="F79" s="28"/>
      <c r="G79" s="28"/>
      <c r="H79" s="28"/>
      <c r="I79" s="30"/>
      <c r="J79" s="35" t="s">
        <v>182</v>
      </c>
      <c r="K79" s="28" t="s">
        <v>183</v>
      </c>
      <c r="L79" s="14" t="s">
        <v>184</v>
      </c>
      <c r="M79" s="36" t="s">
        <v>185</v>
      </c>
      <c r="N79" s="48"/>
    </row>
    <row r="80" spans="1:14" ht="108" x14ac:dyDescent="0.35">
      <c r="B80" s="90" t="s">
        <v>179</v>
      </c>
      <c r="C80" s="91" t="s">
        <v>180</v>
      </c>
      <c r="D80" s="11" t="s">
        <v>30</v>
      </c>
      <c r="E80" s="37" t="s">
        <v>186</v>
      </c>
      <c r="F80" s="28">
        <v>5000</v>
      </c>
      <c r="G80" s="28">
        <v>5000</v>
      </c>
      <c r="H80" s="28"/>
      <c r="I80" s="30"/>
      <c r="J80" s="35" t="s">
        <v>187</v>
      </c>
      <c r="K80" s="28" t="s">
        <v>183</v>
      </c>
      <c r="L80" s="14" t="s">
        <v>188</v>
      </c>
      <c r="M80" s="36" t="s">
        <v>185</v>
      </c>
      <c r="N80" s="48"/>
    </row>
    <row r="81" spans="2:14" ht="108" x14ac:dyDescent="0.35">
      <c r="B81" s="90" t="s">
        <v>179</v>
      </c>
      <c r="C81" s="91" t="s">
        <v>180</v>
      </c>
      <c r="D81" s="11" t="s">
        <v>30</v>
      </c>
      <c r="E81" s="35" t="s">
        <v>189</v>
      </c>
      <c r="F81" s="28"/>
      <c r="G81" s="28"/>
      <c r="H81" s="28" t="s">
        <v>190</v>
      </c>
      <c r="I81" s="30"/>
      <c r="J81" s="35" t="s">
        <v>191</v>
      </c>
      <c r="K81" s="28" t="s">
        <v>183</v>
      </c>
      <c r="L81" s="14" t="s">
        <v>188</v>
      </c>
      <c r="M81" s="36" t="s">
        <v>185</v>
      </c>
      <c r="N81" s="48"/>
    </row>
    <row r="82" spans="2:14" ht="108" x14ac:dyDescent="0.35">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5">
      <c r="B83" s="90" t="s">
        <v>179</v>
      </c>
      <c r="C83" s="91" t="s">
        <v>180</v>
      </c>
      <c r="D83" s="11" t="s">
        <v>30</v>
      </c>
      <c r="E83" s="35" t="s">
        <v>194</v>
      </c>
      <c r="F83" s="28"/>
      <c r="G83" s="28"/>
      <c r="H83" s="28"/>
      <c r="I83" s="30"/>
      <c r="J83" s="35" t="s">
        <v>195</v>
      </c>
      <c r="K83" s="28"/>
      <c r="L83" s="14"/>
      <c r="M83" s="36" t="s">
        <v>185</v>
      </c>
      <c r="N83" s="48"/>
    </row>
    <row r="84" spans="2:14" ht="108" x14ac:dyDescent="0.35">
      <c r="B84" s="90" t="s">
        <v>179</v>
      </c>
      <c r="C84" s="91" t="s">
        <v>180</v>
      </c>
      <c r="D84" s="11" t="s">
        <v>30</v>
      </c>
      <c r="E84" s="37" t="s">
        <v>196</v>
      </c>
      <c r="F84" s="28"/>
      <c r="G84" s="28"/>
      <c r="H84" s="28"/>
      <c r="I84" s="30"/>
      <c r="J84" s="35" t="s">
        <v>197</v>
      </c>
      <c r="K84" s="28" t="s">
        <v>183</v>
      </c>
      <c r="L84" s="14" t="s">
        <v>188</v>
      </c>
      <c r="M84" s="36" t="s">
        <v>185</v>
      </c>
      <c r="N84" s="48"/>
    </row>
    <row r="85" spans="2:14" ht="216" x14ac:dyDescent="0.35">
      <c r="B85" s="90" t="s">
        <v>179</v>
      </c>
      <c r="C85" s="91" t="s">
        <v>180</v>
      </c>
      <c r="D85" s="11" t="s">
        <v>30</v>
      </c>
      <c r="E85" s="35" t="s">
        <v>198</v>
      </c>
      <c r="F85" s="28"/>
      <c r="G85" s="28"/>
      <c r="H85" s="28"/>
      <c r="I85" s="30"/>
      <c r="J85" s="38" t="s">
        <v>199</v>
      </c>
      <c r="K85" s="28" t="s">
        <v>183</v>
      </c>
      <c r="L85" s="14" t="s">
        <v>188</v>
      </c>
      <c r="M85" s="36" t="s">
        <v>185</v>
      </c>
      <c r="N85" s="48"/>
    </row>
    <row r="86" spans="2:14" ht="108" x14ac:dyDescent="0.35">
      <c r="B86" s="90" t="s">
        <v>179</v>
      </c>
      <c r="C86" s="91" t="s">
        <v>180</v>
      </c>
      <c r="D86" s="11" t="s">
        <v>30</v>
      </c>
      <c r="E86" s="37" t="s">
        <v>200</v>
      </c>
      <c r="F86" s="28"/>
      <c r="G86" s="28"/>
      <c r="H86" s="28"/>
      <c r="I86" s="30"/>
      <c r="J86" s="35" t="s">
        <v>201</v>
      </c>
      <c r="K86" s="28" t="s">
        <v>183</v>
      </c>
      <c r="L86" s="20" t="s">
        <v>202</v>
      </c>
      <c r="M86" s="36" t="s">
        <v>185</v>
      </c>
      <c r="N86" s="48"/>
    </row>
    <row r="87" spans="2:14" ht="126" x14ac:dyDescent="0.35">
      <c r="B87" s="90" t="s">
        <v>179</v>
      </c>
      <c r="C87" s="91" t="s">
        <v>180</v>
      </c>
      <c r="D87" s="11" t="s">
        <v>30</v>
      </c>
      <c r="E87" s="35" t="s">
        <v>203</v>
      </c>
      <c r="F87" s="28"/>
      <c r="G87" s="28"/>
      <c r="H87" s="28" t="s">
        <v>190</v>
      </c>
      <c r="I87" s="30"/>
      <c r="J87" s="35" t="s">
        <v>204</v>
      </c>
      <c r="K87" s="28" t="s">
        <v>183</v>
      </c>
      <c r="L87" s="14" t="s">
        <v>188</v>
      </c>
      <c r="M87" s="36" t="s">
        <v>185</v>
      </c>
      <c r="N87" s="48"/>
    </row>
    <row r="88" spans="2:14" ht="86.4" customHeight="1" x14ac:dyDescent="0.35">
      <c r="B88" s="90" t="s">
        <v>179</v>
      </c>
      <c r="C88" s="91" t="s">
        <v>180</v>
      </c>
      <c r="D88" s="11" t="s">
        <v>13</v>
      </c>
      <c r="E88" s="35" t="s">
        <v>205</v>
      </c>
      <c r="F88" s="28"/>
      <c r="G88" s="28"/>
      <c r="H88" s="28"/>
      <c r="I88" s="30"/>
      <c r="J88" s="35"/>
      <c r="K88" s="28"/>
      <c r="L88" s="14"/>
      <c r="M88" s="36" t="s">
        <v>28</v>
      </c>
      <c r="N88" s="48"/>
    </row>
    <row r="89" spans="2:14" ht="86.4" customHeight="1" x14ac:dyDescent="0.35">
      <c r="B89" s="90" t="s">
        <v>179</v>
      </c>
      <c r="C89" s="91" t="s">
        <v>180</v>
      </c>
      <c r="D89" s="11" t="s">
        <v>30</v>
      </c>
      <c r="E89" s="35" t="s">
        <v>206</v>
      </c>
      <c r="F89" s="28"/>
      <c r="G89" s="28"/>
      <c r="H89" s="28"/>
      <c r="I89" s="30"/>
      <c r="J89" s="35"/>
      <c r="K89" s="28"/>
      <c r="L89" s="14"/>
      <c r="M89" s="36" t="s">
        <v>28</v>
      </c>
      <c r="N89" s="48"/>
    </row>
    <row r="90" spans="2:14" ht="86.4" customHeight="1" x14ac:dyDescent="0.35">
      <c r="B90" s="90" t="s">
        <v>179</v>
      </c>
      <c r="C90" s="91" t="s">
        <v>180</v>
      </c>
      <c r="D90" s="11" t="s">
        <v>30</v>
      </c>
      <c r="E90" s="35" t="s">
        <v>207</v>
      </c>
      <c r="F90" s="28"/>
      <c r="G90" s="28"/>
      <c r="H90" s="28"/>
      <c r="I90" s="30"/>
      <c r="J90" s="35"/>
      <c r="K90" s="28"/>
      <c r="L90" s="14"/>
      <c r="M90" s="36" t="s">
        <v>28</v>
      </c>
      <c r="N90" s="48"/>
    </row>
    <row r="91" spans="2:14" ht="86.4" customHeight="1" x14ac:dyDescent="0.35">
      <c r="B91" s="90" t="s">
        <v>179</v>
      </c>
      <c r="C91" s="91" t="s">
        <v>180</v>
      </c>
      <c r="D91" s="11" t="s">
        <v>30</v>
      </c>
      <c r="E91" s="35" t="s">
        <v>208</v>
      </c>
      <c r="F91" s="28"/>
      <c r="G91" s="28"/>
      <c r="H91" s="28"/>
      <c r="I91" s="30"/>
      <c r="J91" s="35"/>
      <c r="K91" s="28"/>
      <c r="L91" s="14"/>
      <c r="M91" s="36" t="s">
        <v>28</v>
      </c>
      <c r="N91" s="48"/>
    </row>
    <row r="92" spans="2:14" ht="86.4" customHeight="1" x14ac:dyDescent="0.35">
      <c r="B92" s="90" t="s">
        <v>179</v>
      </c>
      <c r="C92" s="91" t="s">
        <v>180</v>
      </c>
      <c r="D92" s="11" t="s">
        <v>13</v>
      </c>
      <c r="E92" s="35" t="s">
        <v>209</v>
      </c>
      <c r="F92" s="28"/>
      <c r="G92" s="28"/>
      <c r="H92" s="28"/>
      <c r="I92" s="30"/>
      <c r="J92" s="35"/>
      <c r="K92" s="28"/>
      <c r="L92" s="14"/>
      <c r="M92" s="36" t="s">
        <v>28</v>
      </c>
      <c r="N92" s="48"/>
    </row>
    <row r="93" spans="2:14" ht="86.4" customHeight="1" x14ac:dyDescent="0.35">
      <c r="B93" s="90" t="s">
        <v>179</v>
      </c>
      <c r="C93" s="91" t="s">
        <v>180</v>
      </c>
      <c r="D93" s="11" t="s">
        <v>30</v>
      </c>
      <c r="E93" s="35" t="s">
        <v>210</v>
      </c>
      <c r="F93" s="28"/>
      <c r="G93" s="28"/>
      <c r="H93" s="28"/>
      <c r="I93" s="30"/>
      <c r="J93" s="35"/>
      <c r="K93" s="28"/>
      <c r="L93" s="14"/>
      <c r="M93" s="36" t="s">
        <v>28</v>
      </c>
      <c r="N93" s="48"/>
    </row>
    <row r="94" spans="2:14" ht="86.4" customHeight="1" x14ac:dyDescent="0.35">
      <c r="B94" s="90" t="s">
        <v>179</v>
      </c>
      <c r="C94" s="91" t="s">
        <v>180</v>
      </c>
      <c r="D94" s="11" t="s">
        <v>30</v>
      </c>
      <c r="E94" s="35" t="s">
        <v>211</v>
      </c>
      <c r="F94" s="28"/>
      <c r="G94" s="28"/>
      <c r="H94" s="28"/>
      <c r="I94" s="30"/>
      <c r="J94" s="35"/>
      <c r="K94" s="28"/>
      <c r="L94" s="14"/>
      <c r="M94" s="36" t="s">
        <v>28</v>
      </c>
      <c r="N94" s="48"/>
    </row>
    <row r="95" spans="2:14" ht="86.4" customHeight="1" x14ac:dyDescent="0.35">
      <c r="B95" s="90" t="s">
        <v>179</v>
      </c>
      <c r="C95" s="91" t="s">
        <v>180</v>
      </c>
      <c r="D95" s="11" t="s">
        <v>30</v>
      </c>
      <c r="E95" s="35" t="s">
        <v>212</v>
      </c>
      <c r="F95" s="28"/>
      <c r="G95" s="28"/>
      <c r="H95" s="28"/>
      <c r="I95" s="30"/>
      <c r="J95" s="35"/>
      <c r="K95" s="28"/>
      <c r="L95" s="14"/>
      <c r="M95" s="36" t="s">
        <v>28</v>
      </c>
      <c r="N95" s="48"/>
    </row>
    <row r="96" spans="2:14" ht="86.4" customHeight="1" x14ac:dyDescent="0.35">
      <c r="B96" s="90" t="s">
        <v>179</v>
      </c>
      <c r="C96" s="91" t="s">
        <v>180</v>
      </c>
      <c r="D96" s="11" t="s">
        <v>30</v>
      </c>
      <c r="E96" s="35" t="s">
        <v>213</v>
      </c>
      <c r="F96" s="28"/>
      <c r="G96" s="28"/>
      <c r="H96" s="28"/>
      <c r="I96" s="30"/>
      <c r="J96" s="35"/>
      <c r="K96" s="28"/>
      <c r="L96" s="14"/>
      <c r="M96" s="36" t="s">
        <v>28</v>
      </c>
      <c r="N96" s="48"/>
    </row>
    <row r="97" spans="2:14" ht="86.4" customHeight="1" x14ac:dyDescent="0.35">
      <c r="B97" s="90" t="s">
        <v>179</v>
      </c>
      <c r="C97" s="91" t="s">
        <v>180</v>
      </c>
      <c r="D97" s="11" t="s">
        <v>30</v>
      </c>
      <c r="E97" s="35" t="s">
        <v>214</v>
      </c>
      <c r="F97" s="28"/>
      <c r="G97" s="28"/>
      <c r="H97" s="28"/>
      <c r="I97" s="30"/>
      <c r="J97" s="35"/>
      <c r="K97" s="28"/>
      <c r="L97" s="14"/>
      <c r="M97" s="36" t="s">
        <v>28</v>
      </c>
      <c r="N97" s="48"/>
    </row>
    <row r="98" spans="2:14" ht="86.4" customHeight="1" x14ac:dyDescent="0.35">
      <c r="B98" s="90" t="s">
        <v>179</v>
      </c>
      <c r="C98" s="91" t="s">
        <v>180</v>
      </c>
      <c r="D98" s="11" t="s">
        <v>30</v>
      </c>
      <c r="E98" s="35" t="s">
        <v>215</v>
      </c>
      <c r="F98" s="28"/>
      <c r="G98" s="28"/>
      <c r="H98" s="28"/>
      <c r="I98" s="30"/>
      <c r="J98" s="35"/>
      <c r="K98" s="28"/>
      <c r="L98" s="14"/>
      <c r="M98" s="36" t="s">
        <v>28</v>
      </c>
      <c r="N98" s="48"/>
    </row>
    <row r="99" spans="2:14" ht="86.4" customHeight="1" x14ac:dyDescent="0.35">
      <c r="B99" s="90" t="s">
        <v>179</v>
      </c>
      <c r="C99" s="91" t="s">
        <v>180</v>
      </c>
      <c r="D99" s="11" t="s">
        <v>30</v>
      </c>
      <c r="E99" s="35" t="s">
        <v>216</v>
      </c>
      <c r="F99" s="28"/>
      <c r="G99" s="28"/>
      <c r="H99" s="28"/>
      <c r="I99" s="30"/>
      <c r="J99" s="35"/>
      <c r="K99" s="28"/>
      <c r="L99" s="14"/>
      <c r="M99" s="36" t="s">
        <v>28</v>
      </c>
      <c r="N99" s="48"/>
    </row>
    <row r="100" spans="2:14" ht="86.4" customHeight="1" x14ac:dyDescent="0.35">
      <c r="B100" s="90" t="s">
        <v>179</v>
      </c>
      <c r="C100" s="91" t="s">
        <v>180</v>
      </c>
      <c r="D100" s="11" t="s">
        <v>30</v>
      </c>
      <c r="E100" s="35" t="s">
        <v>217</v>
      </c>
      <c r="F100" s="28"/>
      <c r="G100" s="28"/>
      <c r="H100" s="28"/>
      <c r="I100" s="30"/>
      <c r="J100" s="35"/>
      <c r="K100" s="28"/>
      <c r="L100" s="14"/>
      <c r="M100" s="36" t="s">
        <v>28</v>
      </c>
      <c r="N100" s="48"/>
    </row>
    <row r="101" spans="2:14" ht="86.4" customHeight="1" x14ac:dyDescent="0.35">
      <c r="B101" s="90" t="s">
        <v>179</v>
      </c>
      <c r="C101" s="91" t="s">
        <v>180</v>
      </c>
      <c r="D101" s="11" t="s">
        <v>30</v>
      </c>
      <c r="E101" s="35" t="s">
        <v>218</v>
      </c>
      <c r="F101" s="28"/>
      <c r="G101" s="28"/>
      <c r="H101" s="28"/>
      <c r="I101" s="30"/>
      <c r="J101" s="35"/>
      <c r="K101" s="28"/>
      <c r="L101" s="14"/>
      <c r="M101" s="36" t="s">
        <v>28</v>
      </c>
      <c r="N101" s="48"/>
    </row>
    <row r="102" spans="2:14" ht="108" x14ac:dyDescent="0.35">
      <c r="B102" s="90" t="s">
        <v>179</v>
      </c>
      <c r="C102" s="91" t="s">
        <v>219</v>
      </c>
      <c r="D102" s="11" t="s">
        <v>13</v>
      </c>
      <c r="E102" s="35" t="s">
        <v>220</v>
      </c>
      <c r="F102" s="28"/>
      <c r="G102" s="28"/>
      <c r="H102" s="28"/>
      <c r="I102" s="30"/>
      <c r="J102" s="35" t="s">
        <v>221</v>
      </c>
      <c r="K102" s="28">
        <v>2024</v>
      </c>
      <c r="L102" s="14" t="s">
        <v>188</v>
      </c>
      <c r="M102" s="36" t="s">
        <v>185</v>
      </c>
      <c r="N102" s="48"/>
    </row>
    <row r="103" spans="2:14" ht="108" x14ac:dyDescent="0.35">
      <c r="B103" s="90" t="s">
        <v>179</v>
      </c>
      <c r="C103" s="91" t="s">
        <v>219</v>
      </c>
      <c r="D103" s="11" t="s">
        <v>13</v>
      </c>
      <c r="E103" s="35" t="s">
        <v>222</v>
      </c>
      <c r="F103" s="28"/>
      <c r="G103" s="28"/>
      <c r="H103" s="28"/>
      <c r="I103" s="30"/>
      <c r="J103" s="37" t="s">
        <v>223</v>
      </c>
      <c r="K103" s="28">
        <v>2022</v>
      </c>
      <c r="L103" s="14" t="s">
        <v>224</v>
      </c>
      <c r="M103" s="36" t="s">
        <v>185</v>
      </c>
      <c r="N103" s="48"/>
    </row>
    <row r="104" spans="2:14" ht="52.8" x14ac:dyDescent="0.35">
      <c r="B104" s="90" t="s">
        <v>179</v>
      </c>
      <c r="C104" s="91" t="s">
        <v>219</v>
      </c>
      <c r="D104" s="11" t="s">
        <v>13</v>
      </c>
      <c r="E104" s="35" t="s">
        <v>225</v>
      </c>
      <c r="F104" s="28"/>
      <c r="G104" s="28"/>
      <c r="H104" s="28"/>
      <c r="I104" s="30"/>
      <c r="J104" s="37"/>
      <c r="K104" s="28"/>
      <c r="L104" s="14"/>
      <c r="M104" s="36" t="s">
        <v>28</v>
      </c>
      <c r="N104" s="48"/>
    </row>
    <row r="105" spans="2:14" ht="52.8" x14ac:dyDescent="0.35">
      <c r="B105" s="90" t="s">
        <v>179</v>
      </c>
      <c r="C105" s="91" t="s">
        <v>219</v>
      </c>
      <c r="D105" s="11" t="s">
        <v>13</v>
      </c>
      <c r="E105" s="35" t="s">
        <v>226</v>
      </c>
      <c r="F105" s="28"/>
      <c r="G105" s="28"/>
      <c r="H105" s="28"/>
      <c r="I105" s="30"/>
      <c r="J105" s="37"/>
      <c r="K105" s="28"/>
      <c r="L105" s="14"/>
      <c r="M105" s="36" t="s">
        <v>28</v>
      </c>
      <c r="N105" s="48"/>
    </row>
    <row r="106" spans="2:14" ht="52.8" x14ac:dyDescent="0.35">
      <c r="B106" s="90" t="s">
        <v>179</v>
      </c>
      <c r="C106" s="91" t="s">
        <v>219</v>
      </c>
      <c r="D106" s="11" t="s">
        <v>13</v>
      </c>
      <c r="E106" s="35" t="s">
        <v>227</v>
      </c>
      <c r="F106" s="28"/>
      <c r="G106" s="28"/>
      <c r="H106" s="28"/>
      <c r="I106" s="30"/>
      <c r="J106" s="37"/>
      <c r="K106" s="28"/>
      <c r="L106" s="14"/>
      <c r="M106" s="36" t="s">
        <v>28</v>
      </c>
      <c r="N106" s="48"/>
    </row>
    <row r="107" spans="2:14" ht="52.8" x14ac:dyDescent="0.35">
      <c r="B107" s="90" t="s">
        <v>179</v>
      </c>
      <c r="C107" s="91" t="s">
        <v>219</v>
      </c>
      <c r="D107" s="11" t="s">
        <v>13</v>
      </c>
      <c r="E107" s="35" t="s">
        <v>228</v>
      </c>
      <c r="F107" s="28"/>
      <c r="G107" s="28"/>
      <c r="H107" s="28"/>
      <c r="I107" s="30"/>
      <c r="J107" s="37"/>
      <c r="K107" s="28"/>
      <c r="L107" s="14"/>
      <c r="M107" s="36" t="s">
        <v>32</v>
      </c>
      <c r="N107" s="48"/>
    </row>
    <row r="108" spans="2:14" ht="52.8" x14ac:dyDescent="0.35">
      <c r="B108" s="90" t="s">
        <v>179</v>
      </c>
      <c r="C108" s="91" t="s">
        <v>219</v>
      </c>
      <c r="D108" s="11" t="s">
        <v>13</v>
      </c>
      <c r="E108" s="35" t="s">
        <v>229</v>
      </c>
      <c r="F108" s="28"/>
      <c r="G108" s="28"/>
      <c r="H108" s="28"/>
      <c r="I108" s="30"/>
      <c r="J108" s="37"/>
      <c r="K108" s="28"/>
      <c r="L108" s="14"/>
      <c r="M108" s="36" t="s">
        <v>32</v>
      </c>
      <c r="N108" s="48"/>
    </row>
    <row r="109" spans="2:14" ht="37.35" customHeight="1" x14ac:dyDescent="0.35">
      <c r="B109" s="90" t="s">
        <v>179</v>
      </c>
      <c r="C109" s="91" t="s">
        <v>219</v>
      </c>
      <c r="D109" s="11" t="s">
        <v>13</v>
      </c>
      <c r="E109" s="35" t="s">
        <v>230</v>
      </c>
      <c r="F109" s="28"/>
      <c r="G109" s="28"/>
      <c r="H109" s="28"/>
      <c r="I109" s="30"/>
      <c r="J109" s="37"/>
      <c r="K109" s="28"/>
      <c r="L109" s="14"/>
      <c r="M109" s="36" t="s">
        <v>28</v>
      </c>
      <c r="N109" s="48"/>
    </row>
    <row r="110" spans="2:14" ht="54" x14ac:dyDescent="0.35">
      <c r="B110" s="90" t="s">
        <v>179</v>
      </c>
      <c r="C110" s="91" t="s">
        <v>219</v>
      </c>
      <c r="D110" s="11" t="s">
        <v>13</v>
      </c>
      <c r="E110" s="35" t="s">
        <v>231</v>
      </c>
      <c r="F110" s="28"/>
      <c r="G110" s="28"/>
      <c r="H110" s="28"/>
      <c r="I110" s="30"/>
      <c r="J110" s="37"/>
      <c r="K110" s="28"/>
      <c r="L110" s="14"/>
      <c r="M110" s="36" t="s">
        <v>28</v>
      </c>
      <c r="N110" s="48"/>
    </row>
    <row r="111" spans="2:14" ht="35.4" customHeight="1" x14ac:dyDescent="0.35">
      <c r="B111" s="90" t="s">
        <v>179</v>
      </c>
      <c r="C111" s="91" t="s">
        <v>219</v>
      </c>
      <c r="D111" s="11" t="s">
        <v>13</v>
      </c>
      <c r="E111" s="35" t="s">
        <v>232</v>
      </c>
      <c r="F111" s="28"/>
      <c r="G111" s="28"/>
      <c r="H111" s="28"/>
      <c r="I111" s="30"/>
      <c r="J111" s="37"/>
      <c r="K111" s="28"/>
      <c r="L111" s="14"/>
      <c r="M111" s="36" t="s">
        <v>28</v>
      </c>
      <c r="N111" s="48"/>
    </row>
    <row r="112" spans="2:14" ht="27" customHeight="1" x14ac:dyDescent="0.35">
      <c r="B112" s="90" t="s">
        <v>179</v>
      </c>
      <c r="C112" s="91" t="s">
        <v>219</v>
      </c>
      <c r="D112" s="11" t="s">
        <v>13</v>
      </c>
      <c r="E112" s="35" t="s">
        <v>233</v>
      </c>
      <c r="F112" s="28"/>
      <c r="G112" s="28"/>
      <c r="H112" s="28"/>
      <c r="I112" s="30"/>
      <c r="J112" s="37"/>
      <c r="K112" s="28"/>
      <c r="L112" s="14"/>
      <c r="M112" s="36" t="s">
        <v>28</v>
      </c>
      <c r="N112" s="48"/>
    </row>
    <row r="113" spans="2:14" ht="27" customHeight="1" x14ac:dyDescent="0.35">
      <c r="B113" s="90" t="s">
        <v>179</v>
      </c>
      <c r="C113" s="91" t="s">
        <v>219</v>
      </c>
      <c r="D113" s="11" t="s">
        <v>13</v>
      </c>
      <c r="E113" s="35" t="s">
        <v>234</v>
      </c>
      <c r="F113" s="28"/>
      <c r="G113" s="28"/>
      <c r="H113" s="28"/>
      <c r="I113" s="30"/>
      <c r="J113" s="37"/>
      <c r="K113" s="28"/>
      <c r="L113" s="14"/>
      <c r="M113" s="36" t="s">
        <v>28</v>
      </c>
      <c r="N113" s="48"/>
    </row>
    <row r="114" spans="2:14" ht="35.4" customHeight="1" x14ac:dyDescent="0.35">
      <c r="B114" s="90" t="s">
        <v>179</v>
      </c>
      <c r="C114" s="91" t="s">
        <v>219</v>
      </c>
      <c r="D114" s="11" t="s">
        <v>13</v>
      </c>
      <c r="E114" s="35" t="s">
        <v>235</v>
      </c>
      <c r="F114" s="28"/>
      <c r="G114" s="28"/>
      <c r="H114" s="28"/>
      <c r="I114" s="30"/>
      <c r="J114" s="37"/>
      <c r="K114" s="28"/>
      <c r="L114" s="14"/>
      <c r="M114" s="36" t="s">
        <v>28</v>
      </c>
      <c r="N114" s="48"/>
    </row>
    <row r="115" spans="2:14" ht="103.35" customHeight="1" x14ac:dyDescent="0.35">
      <c r="B115" s="90" t="s">
        <v>179</v>
      </c>
      <c r="C115" s="91" t="s">
        <v>219</v>
      </c>
      <c r="D115" s="11" t="s">
        <v>13</v>
      </c>
      <c r="E115" s="35" t="s">
        <v>236</v>
      </c>
      <c r="F115" s="28"/>
      <c r="G115" s="28"/>
      <c r="H115" s="28"/>
      <c r="I115" s="30"/>
      <c r="J115" s="37"/>
      <c r="K115" s="28"/>
      <c r="L115" s="14"/>
      <c r="M115" s="36" t="s">
        <v>28</v>
      </c>
      <c r="N115" s="48"/>
    </row>
    <row r="116" spans="2:14" ht="103.35" customHeight="1" x14ac:dyDescent="0.35">
      <c r="B116" s="90" t="s">
        <v>179</v>
      </c>
      <c r="C116" s="91" t="s">
        <v>219</v>
      </c>
      <c r="D116" s="11" t="s">
        <v>13</v>
      </c>
      <c r="E116" s="35" t="s">
        <v>237</v>
      </c>
      <c r="F116" s="28"/>
      <c r="G116" s="28"/>
      <c r="H116" s="28"/>
      <c r="I116" s="30"/>
      <c r="J116" s="37"/>
      <c r="K116" s="28"/>
      <c r="L116" s="14"/>
      <c r="M116" s="36" t="s">
        <v>28</v>
      </c>
      <c r="N116" s="48"/>
    </row>
    <row r="117" spans="2:14" ht="103.35" customHeight="1" x14ac:dyDescent="0.35">
      <c r="B117" s="90" t="s">
        <v>179</v>
      </c>
      <c r="C117" s="91" t="s">
        <v>219</v>
      </c>
      <c r="D117" s="11" t="s">
        <v>13</v>
      </c>
      <c r="E117" s="35" t="s">
        <v>238</v>
      </c>
      <c r="F117" s="28"/>
      <c r="G117" s="28"/>
      <c r="H117" s="28"/>
      <c r="I117" s="30"/>
      <c r="J117" s="37"/>
      <c r="K117" s="28"/>
      <c r="L117" s="14"/>
      <c r="M117" s="36" t="s">
        <v>28</v>
      </c>
      <c r="N117" s="48"/>
    </row>
    <row r="118" spans="2:14" ht="103.35" customHeight="1" x14ac:dyDescent="0.35">
      <c r="B118" s="90" t="s">
        <v>179</v>
      </c>
      <c r="C118" s="91" t="s">
        <v>219</v>
      </c>
      <c r="D118" s="11" t="s">
        <v>13</v>
      </c>
      <c r="E118" s="35" t="s">
        <v>239</v>
      </c>
      <c r="F118" s="28"/>
      <c r="G118" s="28"/>
      <c r="H118" s="28"/>
      <c r="I118" s="30"/>
      <c r="J118" s="37"/>
      <c r="K118" s="28"/>
      <c r="L118" s="14"/>
      <c r="M118" s="36" t="s">
        <v>28</v>
      </c>
      <c r="N118" s="48"/>
    </row>
    <row r="119" spans="2:14" ht="103.35" customHeight="1" x14ac:dyDescent="0.35">
      <c r="B119" s="90" t="s">
        <v>179</v>
      </c>
      <c r="C119" s="91" t="s">
        <v>219</v>
      </c>
      <c r="D119" s="11" t="s">
        <v>13</v>
      </c>
      <c r="E119" s="35" t="s">
        <v>240</v>
      </c>
      <c r="F119" s="28"/>
      <c r="G119" s="28"/>
      <c r="H119" s="28"/>
      <c r="I119" s="30"/>
      <c r="J119" s="37"/>
      <c r="K119" s="28"/>
      <c r="L119" s="14"/>
      <c r="M119" s="36" t="s">
        <v>28</v>
      </c>
      <c r="N119" s="48"/>
    </row>
    <row r="120" spans="2:14" ht="103.35" customHeight="1" x14ac:dyDescent="0.35">
      <c r="B120" s="90" t="s">
        <v>179</v>
      </c>
      <c r="C120" s="91" t="s">
        <v>219</v>
      </c>
      <c r="D120" s="11" t="s">
        <v>13</v>
      </c>
      <c r="E120" s="35" t="s">
        <v>241</v>
      </c>
      <c r="F120" s="28"/>
      <c r="G120" s="28"/>
      <c r="H120" s="28"/>
      <c r="I120" s="30"/>
      <c r="J120" s="37"/>
      <c r="K120" s="28"/>
      <c r="L120" s="14"/>
      <c r="M120" s="36" t="s">
        <v>28</v>
      </c>
      <c r="N120" s="48"/>
    </row>
    <row r="121" spans="2:14" ht="103.35" customHeight="1" x14ac:dyDescent="0.35">
      <c r="B121" s="90" t="s">
        <v>179</v>
      </c>
      <c r="C121" s="91" t="s">
        <v>219</v>
      </c>
      <c r="D121" s="11" t="s">
        <v>13</v>
      </c>
      <c r="E121" s="35" t="s">
        <v>242</v>
      </c>
      <c r="F121" s="28"/>
      <c r="G121" s="28"/>
      <c r="H121" s="28"/>
      <c r="I121" s="30"/>
      <c r="J121" s="37"/>
      <c r="K121" s="28"/>
      <c r="L121" s="14"/>
      <c r="M121" s="36" t="s">
        <v>28</v>
      </c>
      <c r="N121" s="48"/>
    </row>
    <row r="122" spans="2:14" ht="103.35" customHeight="1" x14ac:dyDescent="0.35">
      <c r="B122" s="90" t="s">
        <v>179</v>
      </c>
      <c r="C122" s="91" t="s">
        <v>219</v>
      </c>
      <c r="D122" s="11" t="s">
        <v>13</v>
      </c>
      <c r="E122" s="35" t="s">
        <v>243</v>
      </c>
      <c r="F122" s="28"/>
      <c r="G122" s="28"/>
      <c r="H122" s="28"/>
      <c r="I122" s="30"/>
      <c r="J122" s="37"/>
      <c r="K122" s="28"/>
      <c r="L122" s="14"/>
      <c r="M122" s="36" t="s">
        <v>28</v>
      </c>
      <c r="N122" s="48"/>
    </row>
    <row r="123" spans="2:14" ht="103.35" customHeight="1" x14ac:dyDescent="0.35">
      <c r="B123" s="90" t="s">
        <v>179</v>
      </c>
      <c r="C123" s="91" t="s">
        <v>219</v>
      </c>
      <c r="D123" s="11" t="s">
        <v>13</v>
      </c>
      <c r="E123" s="35" t="s">
        <v>244</v>
      </c>
      <c r="F123" s="28"/>
      <c r="G123" s="28"/>
      <c r="H123" s="28"/>
      <c r="I123" s="30"/>
      <c r="J123" s="37"/>
      <c r="K123" s="28"/>
      <c r="L123" s="14"/>
      <c r="M123" s="36" t="s">
        <v>28</v>
      </c>
      <c r="N123" s="48"/>
    </row>
    <row r="124" spans="2:14" ht="103.35" customHeight="1" x14ac:dyDescent="0.35">
      <c r="B124" s="90" t="s">
        <v>179</v>
      </c>
      <c r="C124" s="91" t="s">
        <v>245</v>
      </c>
      <c r="D124" s="11" t="s">
        <v>30</v>
      </c>
      <c r="E124" s="35" t="s">
        <v>246</v>
      </c>
      <c r="F124" s="28"/>
      <c r="G124" s="28"/>
      <c r="H124" s="28"/>
      <c r="I124" s="30"/>
      <c r="J124" s="37"/>
      <c r="K124" s="28"/>
      <c r="L124" s="14"/>
      <c r="M124" s="36" t="s">
        <v>28</v>
      </c>
      <c r="N124" s="48"/>
    </row>
    <row r="125" spans="2:14" ht="126" x14ac:dyDescent="0.35">
      <c r="B125" s="90" t="s">
        <v>179</v>
      </c>
      <c r="C125" s="91" t="s">
        <v>245</v>
      </c>
      <c r="D125" s="11" t="s">
        <v>13</v>
      </c>
      <c r="E125" s="35" t="s">
        <v>247</v>
      </c>
      <c r="F125" s="28"/>
      <c r="G125" s="28"/>
      <c r="H125" s="28"/>
      <c r="I125" s="30"/>
      <c r="J125" s="38" t="s">
        <v>248</v>
      </c>
      <c r="K125" s="28">
        <v>2025</v>
      </c>
      <c r="L125" s="14" t="s">
        <v>224</v>
      </c>
      <c r="M125" s="36" t="s">
        <v>185</v>
      </c>
      <c r="N125" s="48"/>
    </row>
    <row r="126" spans="2:14" ht="108" x14ac:dyDescent="0.35">
      <c r="B126" s="90" t="s">
        <v>179</v>
      </c>
      <c r="C126" s="91" t="s">
        <v>245</v>
      </c>
      <c r="D126" s="11" t="s">
        <v>13</v>
      </c>
      <c r="E126" s="37" t="s">
        <v>249</v>
      </c>
      <c r="F126" s="28"/>
      <c r="G126" s="28"/>
      <c r="H126" s="28"/>
      <c r="I126" s="30"/>
      <c r="J126" s="35" t="s">
        <v>250</v>
      </c>
      <c r="K126" s="28">
        <v>2022</v>
      </c>
      <c r="L126" s="14" t="s">
        <v>224</v>
      </c>
      <c r="M126" s="36" t="s">
        <v>185</v>
      </c>
      <c r="N126" s="48"/>
    </row>
    <row r="127" spans="2:14" ht="108" x14ac:dyDescent="0.35">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26" x14ac:dyDescent="0.35">
      <c r="B128" s="90" t="s">
        <v>179</v>
      </c>
      <c r="C128" s="91" t="s">
        <v>245</v>
      </c>
      <c r="D128" s="11" t="s">
        <v>30</v>
      </c>
      <c r="E128" s="40" t="s">
        <v>254</v>
      </c>
      <c r="F128" s="28"/>
      <c r="G128" s="28"/>
      <c r="H128" s="28"/>
      <c r="I128" s="30"/>
      <c r="J128" s="35"/>
      <c r="K128" s="28"/>
      <c r="L128" s="14"/>
      <c r="M128" s="36" t="s">
        <v>28</v>
      </c>
      <c r="N128" s="48"/>
    </row>
    <row r="129" spans="2:14" ht="54" x14ac:dyDescent="0.35">
      <c r="B129" s="90" t="s">
        <v>179</v>
      </c>
      <c r="C129" s="91" t="s">
        <v>245</v>
      </c>
      <c r="D129" s="11" t="s">
        <v>13</v>
      </c>
      <c r="E129" s="40" t="s">
        <v>255</v>
      </c>
      <c r="F129" s="28"/>
      <c r="G129" s="28"/>
      <c r="H129" s="28"/>
      <c r="I129" s="30"/>
      <c r="J129" s="35"/>
      <c r="K129" s="28"/>
      <c r="L129" s="14"/>
      <c r="M129" s="36" t="s">
        <v>28</v>
      </c>
      <c r="N129" s="48"/>
    </row>
    <row r="130" spans="2:14" ht="36" x14ac:dyDescent="0.35">
      <c r="B130" s="90" t="s">
        <v>179</v>
      </c>
      <c r="C130" s="91" t="s">
        <v>245</v>
      </c>
      <c r="D130" s="11" t="s">
        <v>30</v>
      </c>
      <c r="E130" s="40" t="s">
        <v>256</v>
      </c>
      <c r="F130" s="28"/>
      <c r="G130" s="28"/>
      <c r="H130" s="28"/>
      <c r="I130" s="30"/>
      <c r="J130" s="35"/>
      <c r="K130" s="28"/>
      <c r="L130" s="14"/>
      <c r="M130" s="36" t="s">
        <v>28</v>
      </c>
      <c r="N130" s="48"/>
    </row>
    <row r="131" spans="2:14" ht="108" x14ac:dyDescent="0.35">
      <c r="B131" s="90" t="s">
        <v>179</v>
      </c>
      <c r="C131" s="91" t="s">
        <v>245</v>
      </c>
      <c r="D131" s="11" t="s">
        <v>30</v>
      </c>
      <c r="E131" s="37" t="s">
        <v>257</v>
      </c>
      <c r="F131" s="28"/>
      <c r="G131" s="28"/>
      <c r="H131" s="28"/>
      <c r="I131" s="30"/>
      <c r="J131" s="35" t="s">
        <v>258</v>
      </c>
      <c r="K131" s="28" t="s">
        <v>183</v>
      </c>
      <c r="L131" s="14" t="s">
        <v>188</v>
      </c>
      <c r="M131" s="36" t="s">
        <v>185</v>
      </c>
      <c r="N131" s="48"/>
    </row>
    <row r="132" spans="2:14" ht="90" x14ac:dyDescent="0.35">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08" x14ac:dyDescent="0.35">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2" x14ac:dyDescent="0.35">
      <c r="B134" s="89" t="s">
        <v>179</v>
      </c>
      <c r="C134" s="88" t="s">
        <v>180</v>
      </c>
      <c r="D134" s="30" t="s">
        <v>30</v>
      </c>
      <c r="E134" s="35" t="s">
        <v>267</v>
      </c>
      <c r="F134" s="30">
        <v>5600</v>
      </c>
      <c r="G134" s="30"/>
      <c r="H134" s="30"/>
      <c r="I134" s="30"/>
      <c r="J134" s="41" t="s">
        <v>268</v>
      </c>
      <c r="K134" s="30" t="s">
        <v>269</v>
      </c>
      <c r="L134" s="31" t="s">
        <v>270</v>
      </c>
      <c r="M134" s="43" t="s">
        <v>271</v>
      </c>
      <c r="N134" s="48"/>
    </row>
    <row r="135" spans="2:14" ht="180" x14ac:dyDescent="0.35">
      <c r="B135" s="89" t="s">
        <v>179</v>
      </c>
      <c r="C135" s="88" t="s">
        <v>180</v>
      </c>
      <c r="D135" s="30" t="s">
        <v>30</v>
      </c>
      <c r="E135" s="35" t="s">
        <v>272</v>
      </c>
      <c r="F135" s="45">
        <v>49000</v>
      </c>
      <c r="G135" s="30"/>
      <c r="H135" s="30"/>
      <c r="I135" s="30"/>
      <c r="J135" s="41" t="s">
        <v>273</v>
      </c>
      <c r="K135" s="30" t="s">
        <v>269</v>
      </c>
      <c r="L135" s="31" t="s">
        <v>274</v>
      </c>
      <c r="M135" s="43" t="s">
        <v>271</v>
      </c>
      <c r="N135" s="48"/>
    </row>
    <row r="136" spans="2:14" ht="90" x14ac:dyDescent="0.35">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2" x14ac:dyDescent="0.35">
      <c r="B137" s="89" t="s">
        <v>179</v>
      </c>
      <c r="C137" s="88" t="s">
        <v>180</v>
      </c>
      <c r="D137" s="30" t="s">
        <v>30</v>
      </c>
      <c r="E137" s="35" t="s">
        <v>278</v>
      </c>
      <c r="F137" s="45">
        <v>17500</v>
      </c>
      <c r="G137" s="30"/>
      <c r="H137" s="30"/>
      <c r="I137" s="30"/>
      <c r="J137" s="41" t="s">
        <v>279</v>
      </c>
      <c r="K137" s="30" t="s">
        <v>269</v>
      </c>
      <c r="L137" s="31" t="s">
        <v>277</v>
      </c>
      <c r="M137" s="43" t="s">
        <v>271</v>
      </c>
      <c r="N137" s="48"/>
    </row>
    <row r="138" spans="2:14" ht="52.2" x14ac:dyDescent="0.35">
      <c r="B138" s="89" t="s">
        <v>179</v>
      </c>
      <c r="C138" s="88" t="s">
        <v>180</v>
      </c>
      <c r="D138" s="30" t="s">
        <v>30</v>
      </c>
      <c r="E138" s="35" t="s">
        <v>280</v>
      </c>
      <c r="F138" s="45">
        <v>2450</v>
      </c>
      <c r="G138" s="30"/>
      <c r="H138" s="30"/>
      <c r="I138" s="30"/>
      <c r="J138" s="41"/>
      <c r="K138" s="30" t="s">
        <v>269</v>
      </c>
      <c r="L138" s="31" t="s">
        <v>281</v>
      </c>
      <c r="M138" s="43" t="s">
        <v>271</v>
      </c>
      <c r="N138" s="48"/>
    </row>
    <row r="139" spans="2:14" ht="52.2" x14ac:dyDescent="0.35">
      <c r="B139" s="89" t="s">
        <v>179</v>
      </c>
      <c r="C139" s="88" t="s">
        <v>180</v>
      </c>
      <c r="D139" s="30" t="s">
        <v>30</v>
      </c>
      <c r="E139" s="35" t="s">
        <v>282</v>
      </c>
      <c r="F139" s="45">
        <v>700</v>
      </c>
      <c r="G139" s="30"/>
      <c r="H139" s="30"/>
      <c r="I139" s="30"/>
      <c r="J139" s="41"/>
      <c r="K139" s="30" t="s">
        <v>269</v>
      </c>
      <c r="L139" s="31" t="s">
        <v>281</v>
      </c>
      <c r="M139" s="43" t="s">
        <v>271</v>
      </c>
      <c r="N139" s="48"/>
    </row>
    <row r="140" spans="2:14" ht="52.2" x14ac:dyDescent="0.35">
      <c r="B140" s="89" t="s">
        <v>179</v>
      </c>
      <c r="C140" s="88" t="s">
        <v>180</v>
      </c>
      <c r="D140" s="30" t="s">
        <v>30</v>
      </c>
      <c r="E140" s="35" t="s">
        <v>283</v>
      </c>
      <c r="F140" s="45">
        <v>8000</v>
      </c>
      <c r="G140" s="30"/>
      <c r="H140" s="30"/>
      <c r="I140" s="30"/>
      <c r="J140" s="41"/>
      <c r="K140" s="30">
        <v>2019</v>
      </c>
      <c r="L140" s="31" t="s">
        <v>284</v>
      </c>
      <c r="M140" s="43" t="s">
        <v>271</v>
      </c>
      <c r="N140" s="48"/>
    </row>
    <row r="141" spans="2:14" ht="52.2" x14ac:dyDescent="0.35">
      <c r="B141" s="89" t="s">
        <v>179</v>
      </c>
      <c r="C141" s="88" t="s">
        <v>180</v>
      </c>
      <c r="D141" s="30" t="s">
        <v>30</v>
      </c>
      <c r="E141" s="35" t="s">
        <v>285</v>
      </c>
      <c r="F141" s="45"/>
      <c r="G141" s="30"/>
      <c r="H141" s="30"/>
      <c r="I141" s="30"/>
      <c r="J141" s="41"/>
      <c r="K141" s="30" t="s">
        <v>269</v>
      </c>
      <c r="L141" s="31" t="s">
        <v>284</v>
      </c>
      <c r="M141" s="43" t="s">
        <v>271</v>
      </c>
      <c r="N141" s="48"/>
    </row>
    <row r="142" spans="2:14" ht="52.2" x14ac:dyDescent="0.35">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2" x14ac:dyDescent="0.35">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4" x14ac:dyDescent="0.35">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4" x14ac:dyDescent="0.35">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2.2" x14ac:dyDescent="0.35">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0" x14ac:dyDescent="0.35">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2" x14ac:dyDescent="0.35">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4" x14ac:dyDescent="0.35">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2.2" x14ac:dyDescent="0.35">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0" x14ac:dyDescent="0.35">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2" x14ac:dyDescent="0.35">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2.2" x14ac:dyDescent="0.35">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0" x14ac:dyDescent="0.35">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2.2" x14ac:dyDescent="0.35">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2.2" x14ac:dyDescent="0.35">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4" x14ac:dyDescent="0.35">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08" x14ac:dyDescent="0.35">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2.2" x14ac:dyDescent="0.35">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2" x14ac:dyDescent="0.35">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08" x14ac:dyDescent="0.35">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2.2" x14ac:dyDescent="0.35">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2.2" x14ac:dyDescent="0.35">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08" x14ac:dyDescent="0.35">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06" x14ac:dyDescent="0.35">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44" x14ac:dyDescent="0.35">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44" x14ac:dyDescent="0.35">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62" x14ac:dyDescent="0.35">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72" x14ac:dyDescent="0.35">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4" x14ac:dyDescent="0.35">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44" x14ac:dyDescent="0.35">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72" x14ac:dyDescent="0.35">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70" x14ac:dyDescent="0.35">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2.2" x14ac:dyDescent="0.35">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0" x14ac:dyDescent="0.35">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2.2" x14ac:dyDescent="0.35">
      <c r="B176" s="89" t="s">
        <v>179</v>
      </c>
      <c r="C176" s="88" t="s">
        <v>219</v>
      </c>
      <c r="D176" s="30" t="s">
        <v>13</v>
      </c>
      <c r="E176" s="35" t="s">
        <v>386</v>
      </c>
      <c r="F176" s="30">
        <v>6000</v>
      </c>
      <c r="G176" s="30"/>
      <c r="H176" s="30"/>
      <c r="I176" s="30"/>
      <c r="J176" s="41"/>
      <c r="K176" s="30" t="s">
        <v>364</v>
      </c>
      <c r="L176" s="31" t="s">
        <v>277</v>
      </c>
      <c r="M176" s="43" t="s">
        <v>271</v>
      </c>
      <c r="N176" s="48"/>
    </row>
    <row r="177" spans="2:14" ht="54" x14ac:dyDescent="0.35">
      <c r="B177" s="89" t="s">
        <v>179</v>
      </c>
      <c r="C177" s="88" t="s">
        <v>219</v>
      </c>
      <c r="D177" s="30" t="s">
        <v>13</v>
      </c>
      <c r="E177" s="35" t="s">
        <v>387</v>
      </c>
      <c r="F177" s="45">
        <v>5000</v>
      </c>
      <c r="G177" s="30"/>
      <c r="H177" s="30"/>
      <c r="I177" s="30"/>
      <c r="J177" s="41" t="s">
        <v>388</v>
      </c>
      <c r="K177" s="30" t="s">
        <v>364</v>
      </c>
      <c r="L177" s="31" t="s">
        <v>284</v>
      </c>
      <c r="M177" s="43" t="s">
        <v>271</v>
      </c>
      <c r="N177" s="48"/>
    </row>
    <row r="178" spans="2:14" ht="52.2" x14ac:dyDescent="0.35">
      <c r="B178" s="89" t="s">
        <v>179</v>
      </c>
      <c r="C178" s="88" t="s">
        <v>219</v>
      </c>
      <c r="D178" s="30" t="s">
        <v>13</v>
      </c>
      <c r="E178" s="35" t="s">
        <v>389</v>
      </c>
      <c r="F178" s="45">
        <v>26331</v>
      </c>
      <c r="G178" s="45">
        <v>26331</v>
      </c>
      <c r="H178" s="30"/>
      <c r="I178" s="30"/>
      <c r="J178" s="41"/>
      <c r="K178" s="30">
        <v>2018</v>
      </c>
      <c r="L178" s="31" t="s">
        <v>284</v>
      </c>
      <c r="M178" s="43" t="s">
        <v>271</v>
      </c>
      <c r="N178" s="48"/>
    </row>
    <row r="179" spans="2:14" ht="72" x14ac:dyDescent="0.35">
      <c r="B179" s="89" t="s">
        <v>179</v>
      </c>
      <c r="C179" s="88" t="s">
        <v>219</v>
      </c>
      <c r="D179" s="30" t="s">
        <v>13</v>
      </c>
      <c r="E179" s="35" t="s">
        <v>390</v>
      </c>
      <c r="F179" s="45">
        <v>150000</v>
      </c>
      <c r="G179" s="30"/>
      <c r="H179" s="30"/>
      <c r="I179" s="30"/>
      <c r="J179" s="41"/>
      <c r="K179" s="30" t="s">
        <v>364</v>
      </c>
      <c r="L179" s="31" t="s">
        <v>277</v>
      </c>
      <c r="M179" s="43" t="s">
        <v>271</v>
      </c>
      <c r="N179" s="48"/>
    </row>
    <row r="180" spans="2:14" ht="52.2" x14ac:dyDescent="0.35">
      <c r="B180" s="89" t="s">
        <v>179</v>
      </c>
      <c r="C180" s="88" t="s">
        <v>219</v>
      </c>
      <c r="D180" s="30" t="s">
        <v>13</v>
      </c>
      <c r="E180" s="35" t="s">
        <v>391</v>
      </c>
      <c r="F180" s="30">
        <v>0</v>
      </c>
      <c r="G180" s="30"/>
      <c r="H180" s="30"/>
      <c r="I180" s="30"/>
      <c r="J180" s="41"/>
      <c r="K180" s="30" t="s">
        <v>392</v>
      </c>
      <c r="L180" s="31" t="s">
        <v>277</v>
      </c>
      <c r="M180" s="43" t="s">
        <v>271</v>
      </c>
      <c r="N180" s="48"/>
    </row>
    <row r="181" spans="2:14" ht="54" x14ac:dyDescent="0.35">
      <c r="B181" s="89" t="s">
        <v>179</v>
      </c>
      <c r="C181" s="88" t="s">
        <v>219</v>
      </c>
      <c r="D181" s="30" t="s">
        <v>13</v>
      </c>
      <c r="E181" s="35" t="s">
        <v>393</v>
      </c>
      <c r="F181" s="45">
        <v>250000</v>
      </c>
      <c r="G181" s="30"/>
      <c r="H181" s="30"/>
      <c r="I181" s="30"/>
      <c r="J181" s="41"/>
      <c r="K181" s="30" t="s">
        <v>364</v>
      </c>
      <c r="L181" s="31" t="s">
        <v>277</v>
      </c>
      <c r="M181" s="43" t="s">
        <v>271</v>
      </c>
      <c r="N181" s="48"/>
    </row>
    <row r="182" spans="2:14" ht="52.2" x14ac:dyDescent="0.35">
      <c r="B182" s="89" t="s">
        <v>179</v>
      </c>
      <c r="C182" s="88" t="s">
        <v>219</v>
      </c>
      <c r="D182" s="30" t="s">
        <v>13</v>
      </c>
      <c r="E182" s="35" t="s">
        <v>394</v>
      </c>
      <c r="F182" s="45">
        <v>200000</v>
      </c>
      <c r="G182" s="30"/>
      <c r="H182" s="30"/>
      <c r="I182" s="30"/>
      <c r="J182" s="41"/>
      <c r="K182" s="30" t="s">
        <v>316</v>
      </c>
      <c r="L182" s="31" t="s">
        <v>277</v>
      </c>
      <c r="M182" s="43" t="s">
        <v>271</v>
      </c>
      <c r="N182" s="48"/>
    </row>
    <row r="183" spans="2:14" ht="52.2" x14ac:dyDescent="0.35">
      <c r="B183" s="89" t="s">
        <v>179</v>
      </c>
      <c r="C183" s="88" t="s">
        <v>219</v>
      </c>
      <c r="D183" s="30" t="s">
        <v>13</v>
      </c>
      <c r="E183" s="35" t="s">
        <v>395</v>
      </c>
      <c r="F183" s="45">
        <v>15000</v>
      </c>
      <c r="G183" s="30"/>
      <c r="H183" s="30"/>
      <c r="I183" s="30"/>
      <c r="J183" s="41"/>
      <c r="K183" s="45" t="s">
        <v>396</v>
      </c>
      <c r="L183" s="31" t="s">
        <v>277</v>
      </c>
      <c r="M183" s="43" t="s">
        <v>271</v>
      </c>
      <c r="N183" s="48"/>
    </row>
    <row r="184" spans="2:14" ht="52.2" x14ac:dyDescent="0.35">
      <c r="B184" s="89" t="s">
        <v>179</v>
      </c>
      <c r="C184" s="88" t="s">
        <v>219</v>
      </c>
      <c r="D184" s="30" t="s">
        <v>13</v>
      </c>
      <c r="E184" s="35" t="s">
        <v>397</v>
      </c>
      <c r="F184" s="45">
        <v>10000</v>
      </c>
      <c r="G184" s="30"/>
      <c r="H184" s="30"/>
      <c r="I184" s="30"/>
      <c r="J184" s="41"/>
      <c r="K184" s="30">
        <v>2017</v>
      </c>
      <c r="L184" s="31" t="s">
        <v>277</v>
      </c>
      <c r="M184" s="43" t="s">
        <v>271</v>
      </c>
      <c r="N184" s="48"/>
    </row>
    <row r="185" spans="2:14" ht="52.2" x14ac:dyDescent="0.35">
      <c r="B185" s="89" t="s">
        <v>179</v>
      </c>
      <c r="C185" s="88" t="s">
        <v>219</v>
      </c>
      <c r="D185" s="30" t="s">
        <v>13</v>
      </c>
      <c r="E185" s="35" t="s">
        <v>398</v>
      </c>
      <c r="F185" s="45">
        <v>100000</v>
      </c>
      <c r="G185" s="30"/>
      <c r="H185" s="30"/>
      <c r="I185" s="30"/>
      <c r="J185" s="41"/>
      <c r="K185" s="30" t="s">
        <v>364</v>
      </c>
      <c r="L185" s="31" t="s">
        <v>277</v>
      </c>
      <c r="M185" s="43" t="s">
        <v>271</v>
      </c>
      <c r="N185" s="48"/>
    </row>
    <row r="186" spans="2:14" ht="52.2" x14ac:dyDescent="0.35">
      <c r="B186" s="89" t="s">
        <v>179</v>
      </c>
      <c r="C186" s="88" t="s">
        <v>219</v>
      </c>
      <c r="D186" s="30" t="s">
        <v>13</v>
      </c>
      <c r="E186" s="35" t="s">
        <v>399</v>
      </c>
      <c r="F186" s="45">
        <v>15582</v>
      </c>
      <c r="G186" s="30"/>
      <c r="H186" s="30"/>
      <c r="I186" s="30"/>
      <c r="J186" s="41"/>
      <c r="K186" s="30">
        <v>2017</v>
      </c>
      <c r="L186" s="31" t="s">
        <v>277</v>
      </c>
      <c r="M186" s="43" t="s">
        <v>271</v>
      </c>
      <c r="N186" s="48"/>
    </row>
    <row r="187" spans="2:14" ht="52.2" x14ac:dyDescent="0.35">
      <c r="B187" s="89" t="s">
        <v>179</v>
      </c>
      <c r="C187" s="88" t="s">
        <v>219</v>
      </c>
      <c r="D187" s="30" t="s">
        <v>13</v>
      </c>
      <c r="E187" s="35" t="s">
        <v>400</v>
      </c>
      <c r="F187" s="45">
        <v>10000</v>
      </c>
      <c r="G187" s="30"/>
      <c r="H187" s="30"/>
      <c r="I187" s="30"/>
      <c r="J187" s="41"/>
      <c r="K187" s="30" t="s">
        <v>319</v>
      </c>
      <c r="L187" s="31" t="s">
        <v>277</v>
      </c>
      <c r="M187" s="43" t="s">
        <v>271</v>
      </c>
      <c r="N187" s="48" t="s">
        <v>401</v>
      </c>
    </row>
    <row r="188" spans="2:14" ht="52.2" x14ac:dyDescent="0.35">
      <c r="B188" s="89" t="s">
        <v>179</v>
      </c>
      <c r="C188" s="88" t="s">
        <v>219</v>
      </c>
      <c r="D188" s="30" t="s">
        <v>13</v>
      </c>
      <c r="E188" s="35" t="s">
        <v>402</v>
      </c>
      <c r="F188" s="45">
        <v>35000</v>
      </c>
      <c r="G188" s="45">
        <v>35000</v>
      </c>
      <c r="H188" s="30"/>
      <c r="I188" s="30"/>
      <c r="J188" s="41"/>
      <c r="K188" s="30" t="s">
        <v>333</v>
      </c>
      <c r="L188" s="31" t="s">
        <v>277</v>
      </c>
      <c r="M188" s="43" t="s">
        <v>271</v>
      </c>
      <c r="N188" s="48"/>
    </row>
    <row r="189" spans="2:14" ht="52.2" x14ac:dyDescent="0.35">
      <c r="B189" s="89" t="s">
        <v>179</v>
      </c>
      <c r="C189" s="88" t="s">
        <v>219</v>
      </c>
      <c r="D189" s="30" t="s">
        <v>13</v>
      </c>
      <c r="E189" s="35" t="s">
        <v>403</v>
      </c>
      <c r="F189" s="45">
        <v>1193</v>
      </c>
      <c r="G189" s="45">
        <v>1193</v>
      </c>
      <c r="H189" s="30"/>
      <c r="I189" s="30"/>
      <c r="J189" s="41"/>
      <c r="K189" s="30" t="s">
        <v>333</v>
      </c>
      <c r="L189" s="31" t="s">
        <v>277</v>
      </c>
      <c r="M189" s="43" t="s">
        <v>271</v>
      </c>
      <c r="N189" s="48"/>
    </row>
    <row r="190" spans="2:14" ht="52.2" x14ac:dyDescent="0.35">
      <c r="B190" s="89" t="s">
        <v>179</v>
      </c>
      <c r="C190" s="88" t="s">
        <v>219</v>
      </c>
      <c r="D190" s="30" t="s">
        <v>13</v>
      </c>
      <c r="E190" s="35" t="s">
        <v>404</v>
      </c>
      <c r="F190" s="45">
        <v>220000</v>
      </c>
      <c r="G190" s="30"/>
      <c r="H190" s="30"/>
      <c r="I190" s="30"/>
      <c r="J190" s="41"/>
      <c r="K190" s="30" t="s">
        <v>364</v>
      </c>
      <c r="L190" s="31" t="s">
        <v>277</v>
      </c>
      <c r="M190" s="43" t="s">
        <v>271</v>
      </c>
      <c r="N190" s="48"/>
    </row>
    <row r="191" spans="2:14" ht="54" x14ac:dyDescent="0.35">
      <c r="B191" s="89" t="s">
        <v>179</v>
      </c>
      <c r="C191" s="88" t="s">
        <v>219</v>
      </c>
      <c r="D191" s="30" t="s">
        <v>13</v>
      </c>
      <c r="E191" s="35" t="s">
        <v>405</v>
      </c>
      <c r="F191" s="45">
        <v>150000</v>
      </c>
      <c r="G191" s="30"/>
      <c r="H191" s="30"/>
      <c r="I191" s="30"/>
      <c r="J191" s="41"/>
      <c r="K191" s="30" t="s">
        <v>364</v>
      </c>
      <c r="L191" s="31" t="s">
        <v>277</v>
      </c>
      <c r="M191" s="43" t="s">
        <v>271</v>
      </c>
      <c r="N191" s="48"/>
    </row>
    <row r="192" spans="2:14" ht="52.2" x14ac:dyDescent="0.35">
      <c r="B192" s="89" t="s">
        <v>179</v>
      </c>
      <c r="C192" s="88" t="s">
        <v>219</v>
      </c>
      <c r="D192" s="30" t="s">
        <v>13</v>
      </c>
      <c r="E192" s="35" t="s">
        <v>406</v>
      </c>
      <c r="F192" s="45">
        <v>20000</v>
      </c>
      <c r="G192" s="45">
        <v>20000</v>
      </c>
      <c r="H192" s="30"/>
      <c r="I192" s="30"/>
      <c r="J192" s="41"/>
      <c r="K192" s="30" t="s">
        <v>319</v>
      </c>
      <c r="L192" s="31" t="s">
        <v>277</v>
      </c>
      <c r="M192" s="43" t="s">
        <v>271</v>
      </c>
      <c r="N192" s="48"/>
    </row>
    <row r="193" spans="2:14" ht="52.2" x14ac:dyDescent="0.35">
      <c r="B193" s="89" t="s">
        <v>179</v>
      </c>
      <c r="C193" s="88" t="s">
        <v>219</v>
      </c>
      <c r="D193" s="30" t="s">
        <v>13</v>
      </c>
      <c r="E193" s="35" t="s">
        <v>407</v>
      </c>
      <c r="F193" s="45">
        <v>5000</v>
      </c>
      <c r="G193" s="45">
        <v>5000</v>
      </c>
      <c r="H193" s="30"/>
      <c r="I193" s="30"/>
      <c r="J193" s="41"/>
      <c r="K193" s="30">
        <v>2018</v>
      </c>
      <c r="L193" s="31" t="s">
        <v>277</v>
      </c>
      <c r="M193" s="43" t="s">
        <v>271</v>
      </c>
      <c r="N193" s="48"/>
    </row>
    <row r="194" spans="2:14" ht="52.2" x14ac:dyDescent="0.35">
      <c r="B194" s="89" t="s">
        <v>179</v>
      </c>
      <c r="C194" s="88" t="s">
        <v>219</v>
      </c>
      <c r="D194" s="30" t="s">
        <v>13</v>
      </c>
      <c r="E194" s="35" t="s">
        <v>408</v>
      </c>
      <c r="F194" s="45">
        <v>3000</v>
      </c>
      <c r="G194" s="45">
        <v>3000</v>
      </c>
      <c r="H194" s="30"/>
      <c r="I194" s="30"/>
      <c r="J194" s="41"/>
      <c r="K194" s="30" t="s">
        <v>319</v>
      </c>
      <c r="L194" s="31" t="s">
        <v>277</v>
      </c>
      <c r="M194" s="43" t="s">
        <v>271</v>
      </c>
      <c r="N194" s="48"/>
    </row>
    <row r="195" spans="2:14" ht="52.2" x14ac:dyDescent="0.35">
      <c r="B195" s="89" t="s">
        <v>179</v>
      </c>
      <c r="C195" s="88" t="s">
        <v>219</v>
      </c>
      <c r="D195" s="30" t="s">
        <v>13</v>
      </c>
      <c r="E195" s="35" t="s">
        <v>409</v>
      </c>
      <c r="F195" s="45">
        <v>2000</v>
      </c>
      <c r="G195" s="45">
        <v>2000</v>
      </c>
      <c r="H195" s="30"/>
      <c r="I195" s="30"/>
      <c r="J195" s="41"/>
      <c r="K195" s="30" t="s">
        <v>319</v>
      </c>
      <c r="L195" s="31" t="s">
        <v>277</v>
      </c>
      <c r="M195" s="43" t="s">
        <v>271</v>
      </c>
      <c r="N195" s="48"/>
    </row>
    <row r="196" spans="2:14" ht="52.2" x14ac:dyDescent="0.35">
      <c r="B196" s="89" t="s">
        <v>179</v>
      </c>
      <c r="C196" s="88" t="s">
        <v>219</v>
      </c>
      <c r="D196" s="30" t="s">
        <v>13</v>
      </c>
      <c r="E196" s="35" t="s">
        <v>410</v>
      </c>
      <c r="F196" s="45">
        <v>75000</v>
      </c>
      <c r="G196" s="45">
        <v>75000</v>
      </c>
      <c r="H196" s="30"/>
      <c r="I196" s="30"/>
      <c r="J196" s="41"/>
      <c r="K196" s="30" t="s">
        <v>364</v>
      </c>
      <c r="L196" s="31" t="s">
        <v>277</v>
      </c>
      <c r="M196" s="43" t="s">
        <v>271</v>
      </c>
      <c r="N196" s="48"/>
    </row>
    <row r="197" spans="2:14" ht="52.2" x14ac:dyDescent="0.35">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2.2" x14ac:dyDescent="0.35">
      <c r="B198" s="89" t="s">
        <v>179</v>
      </c>
      <c r="C198" s="88" t="s">
        <v>219</v>
      </c>
      <c r="D198" s="30" t="s">
        <v>13</v>
      </c>
      <c r="E198" s="35" t="s">
        <v>412</v>
      </c>
      <c r="F198" s="45">
        <v>50000</v>
      </c>
      <c r="G198" s="45">
        <v>50000</v>
      </c>
      <c r="H198" s="30"/>
      <c r="I198" s="30"/>
      <c r="J198" s="41"/>
      <c r="K198" s="30" t="s">
        <v>319</v>
      </c>
      <c r="L198" s="31" t="s">
        <v>413</v>
      </c>
      <c r="M198" s="43" t="s">
        <v>271</v>
      </c>
      <c r="N198" s="48"/>
    </row>
    <row r="199" spans="2:14" ht="52.2" x14ac:dyDescent="0.35">
      <c r="B199" s="89" t="s">
        <v>179</v>
      </c>
      <c r="C199" s="88" t="s">
        <v>219</v>
      </c>
      <c r="D199" s="30" t="s">
        <v>13</v>
      </c>
      <c r="E199" s="35" t="s">
        <v>414</v>
      </c>
      <c r="F199" s="45">
        <v>30000</v>
      </c>
      <c r="G199" s="30"/>
      <c r="H199" s="30"/>
      <c r="I199" s="30"/>
      <c r="J199" s="41"/>
      <c r="K199" s="30" t="s">
        <v>319</v>
      </c>
      <c r="L199" s="31" t="s">
        <v>413</v>
      </c>
      <c r="M199" s="43" t="s">
        <v>271</v>
      </c>
      <c r="N199" s="48"/>
    </row>
    <row r="200" spans="2:14" ht="52.2" x14ac:dyDescent="0.35">
      <c r="B200" s="89" t="s">
        <v>179</v>
      </c>
      <c r="C200" s="88" t="s">
        <v>219</v>
      </c>
      <c r="D200" s="30" t="s">
        <v>13</v>
      </c>
      <c r="E200" s="35" t="s">
        <v>415</v>
      </c>
      <c r="F200" s="45">
        <v>60000</v>
      </c>
      <c r="G200" s="45">
        <v>60000</v>
      </c>
      <c r="H200" s="30"/>
      <c r="I200" s="30"/>
      <c r="J200" s="41"/>
      <c r="K200" s="30" t="s">
        <v>319</v>
      </c>
      <c r="L200" s="31" t="s">
        <v>413</v>
      </c>
      <c r="M200" s="43" t="s">
        <v>271</v>
      </c>
      <c r="N200" s="48"/>
    </row>
    <row r="201" spans="2:14" ht="52.2" x14ac:dyDescent="0.35">
      <c r="B201" s="89" t="s">
        <v>179</v>
      </c>
      <c r="C201" s="88" t="s">
        <v>219</v>
      </c>
      <c r="D201" s="30" t="s">
        <v>13</v>
      </c>
      <c r="E201" s="35" t="s">
        <v>416</v>
      </c>
      <c r="F201" s="45">
        <v>10000</v>
      </c>
      <c r="G201" s="45">
        <v>10000</v>
      </c>
      <c r="H201" s="30"/>
      <c r="I201" s="30"/>
      <c r="J201" s="41"/>
      <c r="K201" s="30" t="s">
        <v>269</v>
      </c>
      <c r="L201" s="31" t="s">
        <v>284</v>
      </c>
      <c r="M201" s="43" t="s">
        <v>271</v>
      </c>
      <c r="N201" s="48"/>
    </row>
    <row r="202" spans="2:14" ht="52.2" x14ac:dyDescent="0.35">
      <c r="B202" s="89" t="s">
        <v>179</v>
      </c>
      <c r="C202" s="88" t="s">
        <v>219</v>
      </c>
      <c r="D202" s="30" t="s">
        <v>13</v>
      </c>
      <c r="E202" s="35" t="s">
        <v>417</v>
      </c>
      <c r="F202" s="45">
        <v>15106</v>
      </c>
      <c r="G202" s="45">
        <v>15106</v>
      </c>
      <c r="H202" s="30"/>
      <c r="I202" s="30"/>
      <c r="J202" s="41"/>
      <c r="K202" s="30" t="s">
        <v>319</v>
      </c>
      <c r="L202" s="31" t="s">
        <v>413</v>
      </c>
      <c r="M202" s="43" t="s">
        <v>271</v>
      </c>
      <c r="N202" s="48"/>
    </row>
    <row r="203" spans="2:14" ht="52.2" x14ac:dyDescent="0.35">
      <c r="B203" s="89" t="s">
        <v>179</v>
      </c>
      <c r="C203" s="88" t="s">
        <v>219</v>
      </c>
      <c r="D203" s="30" t="s">
        <v>13</v>
      </c>
      <c r="E203" s="35" t="s">
        <v>418</v>
      </c>
      <c r="F203" s="45">
        <v>21099</v>
      </c>
      <c r="G203" s="45">
        <v>21099</v>
      </c>
      <c r="H203" s="30"/>
      <c r="I203" s="30"/>
      <c r="J203" s="41"/>
      <c r="K203" s="30" t="s">
        <v>319</v>
      </c>
      <c r="L203" s="31" t="s">
        <v>413</v>
      </c>
      <c r="M203" s="43" t="s">
        <v>271</v>
      </c>
      <c r="N203" s="48"/>
    </row>
    <row r="204" spans="2:14" ht="52.2" x14ac:dyDescent="0.35">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2.2" x14ac:dyDescent="0.35">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2" x14ac:dyDescent="0.35">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26" x14ac:dyDescent="0.35">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2.2" x14ac:dyDescent="0.35">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2.2" x14ac:dyDescent="0.35">
      <c r="B209" s="89" t="s">
        <v>179</v>
      </c>
      <c r="C209" s="88" t="s">
        <v>219</v>
      </c>
      <c r="D209" s="30" t="s">
        <v>13</v>
      </c>
      <c r="E209" s="35" t="s">
        <v>430</v>
      </c>
      <c r="F209" s="45">
        <v>3000</v>
      </c>
      <c r="G209" s="45">
        <v>3000</v>
      </c>
      <c r="H209" s="30"/>
      <c r="I209" s="30"/>
      <c r="J209" s="41"/>
      <c r="K209" s="30" t="s">
        <v>421</v>
      </c>
      <c r="L209" s="31" t="s">
        <v>288</v>
      </c>
      <c r="M209" s="43" t="s">
        <v>23</v>
      </c>
      <c r="N209" s="48"/>
    </row>
    <row r="210" spans="2:14" ht="52.2" x14ac:dyDescent="0.35">
      <c r="B210" s="89" t="s">
        <v>179</v>
      </c>
      <c r="C210" s="88" t="s">
        <v>219</v>
      </c>
      <c r="D210" s="30" t="s">
        <v>13</v>
      </c>
      <c r="E210" s="35" t="s">
        <v>431</v>
      </c>
      <c r="F210" s="45">
        <v>2000</v>
      </c>
      <c r="G210" s="45">
        <v>2000</v>
      </c>
      <c r="H210" s="30"/>
      <c r="I210" s="30"/>
      <c r="J210" s="41"/>
      <c r="K210" s="30" t="s">
        <v>421</v>
      </c>
      <c r="L210" s="31" t="s">
        <v>288</v>
      </c>
      <c r="M210" s="43" t="s">
        <v>23</v>
      </c>
      <c r="N210" s="48"/>
    </row>
    <row r="211" spans="2:14" ht="52.2" x14ac:dyDescent="0.35">
      <c r="B211" s="89" t="s">
        <v>179</v>
      </c>
      <c r="C211" s="88" t="s">
        <v>219</v>
      </c>
      <c r="D211" s="30" t="s">
        <v>13</v>
      </c>
      <c r="E211" s="20" t="s">
        <v>432</v>
      </c>
      <c r="F211" s="45">
        <v>800000</v>
      </c>
      <c r="G211" s="46"/>
      <c r="H211" s="46"/>
      <c r="I211" s="46"/>
      <c r="J211" s="46"/>
      <c r="K211" s="30">
        <v>2021</v>
      </c>
      <c r="L211" s="21" t="s">
        <v>298</v>
      </c>
      <c r="M211" s="43" t="s">
        <v>299</v>
      </c>
      <c r="N211" s="43" t="s">
        <v>300</v>
      </c>
    </row>
    <row r="212" spans="2:14" ht="162" x14ac:dyDescent="0.35">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2.2" x14ac:dyDescent="0.35">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4" x14ac:dyDescent="0.35">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2.2" x14ac:dyDescent="0.35">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2.2" x14ac:dyDescent="0.35">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0" x14ac:dyDescent="0.35">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4" x14ac:dyDescent="0.35">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4" x14ac:dyDescent="0.35">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2.2" x14ac:dyDescent="0.35">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90" x14ac:dyDescent="0.35">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08" x14ac:dyDescent="0.35">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4" x14ac:dyDescent="0.35">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2" x14ac:dyDescent="0.35">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198" x14ac:dyDescent="0.35">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4" x14ac:dyDescent="0.35">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4" x14ac:dyDescent="0.35">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36" x14ac:dyDescent="0.35">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4" x14ac:dyDescent="0.35">
      <c r="B229" s="89" t="s">
        <v>179</v>
      </c>
      <c r="C229" s="92" t="s">
        <v>245</v>
      </c>
      <c r="D229" s="30" t="s">
        <v>30</v>
      </c>
      <c r="E229" s="35" t="s">
        <v>478</v>
      </c>
      <c r="F229" s="45">
        <v>3000</v>
      </c>
      <c r="G229" s="30"/>
      <c r="H229" s="30"/>
      <c r="I229" s="30"/>
      <c r="J229" s="41"/>
      <c r="K229" s="30">
        <v>2018</v>
      </c>
      <c r="L229" s="31" t="s">
        <v>284</v>
      </c>
      <c r="M229" s="43" t="s">
        <v>271</v>
      </c>
      <c r="N229" s="48"/>
    </row>
    <row r="230" spans="2:14" ht="54" x14ac:dyDescent="0.35">
      <c r="B230" s="89" t="s">
        <v>179</v>
      </c>
      <c r="C230" s="92" t="s">
        <v>245</v>
      </c>
      <c r="D230" s="30" t="s">
        <v>30</v>
      </c>
      <c r="E230" s="35" t="s">
        <v>479</v>
      </c>
      <c r="F230" s="45">
        <v>3500</v>
      </c>
      <c r="G230" s="30"/>
      <c r="H230" s="30"/>
      <c r="I230" s="30"/>
      <c r="J230" s="41"/>
      <c r="K230" s="30" t="s">
        <v>319</v>
      </c>
      <c r="L230" s="31" t="s">
        <v>284</v>
      </c>
      <c r="M230" s="43" t="s">
        <v>271</v>
      </c>
      <c r="N230" s="48"/>
    </row>
    <row r="231" spans="2:14" ht="36" x14ac:dyDescent="0.35">
      <c r="B231" s="89" t="s">
        <v>179</v>
      </c>
      <c r="C231" s="92" t="s">
        <v>245</v>
      </c>
      <c r="D231" s="30" t="s">
        <v>30</v>
      </c>
      <c r="E231" s="35" t="s">
        <v>480</v>
      </c>
      <c r="F231" s="30">
        <v>0</v>
      </c>
      <c r="G231" s="30"/>
      <c r="H231" s="30"/>
      <c r="I231" s="30"/>
      <c r="J231" s="41"/>
      <c r="K231" s="30">
        <v>2017</v>
      </c>
      <c r="L231" s="31" t="s">
        <v>481</v>
      </c>
      <c r="M231" s="43" t="s">
        <v>271</v>
      </c>
      <c r="N231" s="48"/>
    </row>
    <row r="232" spans="2:14" ht="34.799999999999997" x14ac:dyDescent="0.35">
      <c r="B232" s="89" t="s">
        <v>179</v>
      </c>
      <c r="C232" s="92" t="s">
        <v>245</v>
      </c>
      <c r="D232" s="30" t="s">
        <v>30</v>
      </c>
      <c r="E232" s="35" t="s">
        <v>482</v>
      </c>
      <c r="F232" s="45">
        <v>2000</v>
      </c>
      <c r="G232" s="30"/>
      <c r="H232" s="30"/>
      <c r="I232" s="30"/>
      <c r="J232" s="41"/>
      <c r="K232" s="30" t="s">
        <v>392</v>
      </c>
      <c r="L232" s="31" t="s">
        <v>277</v>
      </c>
      <c r="M232" s="43" t="s">
        <v>271</v>
      </c>
      <c r="N232" s="48"/>
    </row>
    <row r="233" spans="2:14" ht="34.799999999999997" x14ac:dyDescent="0.35">
      <c r="B233" s="89" t="s">
        <v>179</v>
      </c>
      <c r="C233" s="92" t="s">
        <v>245</v>
      </c>
      <c r="D233" s="30" t="s">
        <v>30</v>
      </c>
      <c r="E233" s="35" t="s">
        <v>483</v>
      </c>
      <c r="F233" s="30">
        <v>0</v>
      </c>
      <c r="G233" s="30"/>
      <c r="H233" s="30"/>
      <c r="I233" s="30"/>
      <c r="J233" s="41"/>
      <c r="K233" s="30" t="s">
        <v>392</v>
      </c>
      <c r="L233" s="31" t="s">
        <v>113</v>
      </c>
      <c r="M233" s="43" t="s">
        <v>271</v>
      </c>
      <c r="N233" s="48"/>
    </row>
    <row r="234" spans="2:14" ht="34.799999999999997" x14ac:dyDescent="0.35">
      <c r="B234" s="89" t="s">
        <v>179</v>
      </c>
      <c r="C234" s="92" t="s">
        <v>245</v>
      </c>
      <c r="D234" s="30" t="s">
        <v>30</v>
      </c>
      <c r="E234" s="35" t="s">
        <v>484</v>
      </c>
      <c r="F234" s="45">
        <v>3500</v>
      </c>
      <c r="G234" s="30"/>
      <c r="H234" s="30"/>
      <c r="I234" s="30"/>
      <c r="J234" s="41"/>
      <c r="K234" s="30" t="s">
        <v>269</v>
      </c>
      <c r="L234" s="31" t="s">
        <v>485</v>
      </c>
      <c r="M234" s="43" t="s">
        <v>271</v>
      </c>
      <c r="N234" s="48"/>
    </row>
    <row r="235" spans="2:14" ht="90" x14ac:dyDescent="0.35">
      <c r="B235" s="89" t="s">
        <v>179</v>
      </c>
      <c r="C235" s="92" t="s">
        <v>245</v>
      </c>
      <c r="D235" s="30" t="s">
        <v>30</v>
      </c>
      <c r="E235" s="35" t="s">
        <v>486</v>
      </c>
      <c r="F235" s="30">
        <v>2000</v>
      </c>
      <c r="G235" s="30"/>
      <c r="H235" s="30"/>
      <c r="I235" s="30"/>
      <c r="J235" s="41"/>
      <c r="K235" s="30">
        <v>2018</v>
      </c>
      <c r="L235" s="31" t="s">
        <v>284</v>
      </c>
      <c r="M235" s="43" t="s">
        <v>271</v>
      </c>
      <c r="N235" s="48"/>
    </row>
    <row r="236" spans="2:14" ht="36" x14ac:dyDescent="0.35">
      <c r="B236" s="89" t="s">
        <v>179</v>
      </c>
      <c r="C236" s="92" t="s">
        <v>245</v>
      </c>
      <c r="D236" s="30" t="s">
        <v>30</v>
      </c>
      <c r="E236" s="35" t="s">
        <v>487</v>
      </c>
      <c r="F236" s="45">
        <v>2450</v>
      </c>
      <c r="G236" s="30"/>
      <c r="H236" s="30"/>
      <c r="I236" s="30"/>
      <c r="J236" s="41"/>
      <c r="K236" s="30" t="s">
        <v>269</v>
      </c>
      <c r="L236" s="31" t="s">
        <v>488</v>
      </c>
      <c r="M236" s="43" t="s">
        <v>271</v>
      </c>
      <c r="N236" s="48"/>
    </row>
    <row r="237" spans="2:14" ht="36" x14ac:dyDescent="0.35">
      <c r="B237" s="89" t="s">
        <v>179</v>
      </c>
      <c r="C237" s="92" t="s">
        <v>245</v>
      </c>
      <c r="D237" s="30" t="s">
        <v>30</v>
      </c>
      <c r="E237" s="35" t="s">
        <v>489</v>
      </c>
      <c r="F237" s="30">
        <v>2000</v>
      </c>
      <c r="G237" s="30"/>
      <c r="H237" s="30"/>
      <c r="I237" s="30"/>
      <c r="J237" s="41" t="s">
        <v>490</v>
      </c>
      <c r="K237" s="30" t="s">
        <v>319</v>
      </c>
      <c r="L237" s="31" t="s">
        <v>284</v>
      </c>
      <c r="M237" s="43" t="s">
        <v>271</v>
      </c>
      <c r="N237" s="48"/>
    </row>
    <row r="238" spans="2:14" ht="54" x14ac:dyDescent="0.35">
      <c r="B238" s="89" t="s">
        <v>179</v>
      </c>
      <c r="C238" s="92" t="s">
        <v>245</v>
      </c>
      <c r="D238" s="30" t="s">
        <v>13</v>
      </c>
      <c r="E238" s="35" t="s">
        <v>491</v>
      </c>
      <c r="F238" s="45">
        <v>2400000</v>
      </c>
      <c r="G238" s="30"/>
      <c r="H238" s="30"/>
      <c r="I238" s="30"/>
      <c r="J238" s="41"/>
      <c r="K238" s="30" t="s">
        <v>492</v>
      </c>
      <c r="L238" s="31" t="s">
        <v>493</v>
      </c>
      <c r="M238" s="43" t="s">
        <v>271</v>
      </c>
      <c r="N238" s="48"/>
    </row>
    <row r="239" spans="2:14" ht="36" x14ac:dyDescent="0.35">
      <c r="B239" s="89" t="s">
        <v>179</v>
      </c>
      <c r="C239" s="92" t="s">
        <v>245</v>
      </c>
      <c r="D239" s="30" t="s">
        <v>13</v>
      </c>
      <c r="E239" s="35" t="s">
        <v>494</v>
      </c>
      <c r="F239" s="45">
        <v>40000</v>
      </c>
      <c r="G239" s="45">
        <v>40000</v>
      </c>
      <c r="H239" s="30"/>
      <c r="I239" s="30"/>
      <c r="J239" s="41"/>
      <c r="K239" s="30" t="s">
        <v>495</v>
      </c>
      <c r="L239" s="31" t="s">
        <v>277</v>
      </c>
      <c r="M239" s="43" t="s">
        <v>271</v>
      </c>
      <c r="N239" s="48"/>
    </row>
    <row r="240" spans="2:14" ht="54" x14ac:dyDescent="0.35">
      <c r="B240" s="89" t="s">
        <v>179</v>
      </c>
      <c r="C240" s="92" t="s">
        <v>245</v>
      </c>
      <c r="D240" s="30" t="s">
        <v>13</v>
      </c>
      <c r="E240" s="35" t="s">
        <v>496</v>
      </c>
      <c r="F240" s="45">
        <v>300000</v>
      </c>
      <c r="G240" s="45">
        <v>300000</v>
      </c>
      <c r="H240" s="30"/>
      <c r="I240" s="30"/>
      <c r="J240" s="41"/>
      <c r="K240" s="30" t="s">
        <v>364</v>
      </c>
      <c r="L240" s="31" t="s">
        <v>277</v>
      </c>
      <c r="M240" s="43" t="s">
        <v>271</v>
      </c>
      <c r="N240" s="48"/>
    </row>
    <row r="241" spans="2:14" ht="36" x14ac:dyDescent="0.35">
      <c r="B241" s="89" t="s">
        <v>179</v>
      </c>
      <c r="C241" s="92" t="s">
        <v>245</v>
      </c>
      <c r="D241" s="30" t="s">
        <v>30</v>
      </c>
      <c r="E241" s="35" t="s">
        <v>497</v>
      </c>
      <c r="F241" s="30"/>
      <c r="G241" s="30"/>
      <c r="H241" s="30"/>
      <c r="I241" s="30"/>
      <c r="J241" s="41" t="s">
        <v>498</v>
      </c>
      <c r="K241" s="30" t="s">
        <v>269</v>
      </c>
      <c r="L241" s="31" t="s">
        <v>499</v>
      </c>
      <c r="M241" s="43" t="s">
        <v>271</v>
      </c>
      <c r="N241" s="48"/>
    </row>
    <row r="242" spans="2:14" ht="36" x14ac:dyDescent="0.35">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34.799999999999997" x14ac:dyDescent="0.35">
      <c r="B243" s="89" t="s">
        <v>179</v>
      </c>
      <c r="C243" s="92" t="s">
        <v>245</v>
      </c>
      <c r="D243" s="30" t="s">
        <v>13</v>
      </c>
      <c r="E243" s="35" t="s">
        <v>502</v>
      </c>
      <c r="F243" s="45">
        <v>22000</v>
      </c>
      <c r="G243" s="45">
        <v>22000</v>
      </c>
      <c r="H243" s="30"/>
      <c r="I243" s="30"/>
      <c r="J243" s="41"/>
      <c r="K243" s="30" t="s">
        <v>322</v>
      </c>
      <c r="L243" s="31" t="s">
        <v>288</v>
      </c>
      <c r="M243" s="43" t="s">
        <v>23</v>
      </c>
      <c r="N243" s="48"/>
    </row>
    <row r="244" spans="2:14" ht="36" x14ac:dyDescent="0.35">
      <c r="B244" s="89" t="s">
        <v>179</v>
      </c>
      <c r="C244" s="92" t="s">
        <v>245</v>
      </c>
      <c r="D244" s="30" t="s">
        <v>13</v>
      </c>
      <c r="E244" s="35" t="s">
        <v>503</v>
      </c>
      <c r="F244" s="45">
        <v>1500000</v>
      </c>
      <c r="G244" s="30"/>
      <c r="H244" s="30"/>
      <c r="I244" s="30"/>
      <c r="J244" s="41" t="s">
        <v>504</v>
      </c>
      <c r="K244" s="30">
        <v>2022</v>
      </c>
      <c r="L244" s="31" t="s">
        <v>288</v>
      </c>
      <c r="M244" s="43" t="s">
        <v>23</v>
      </c>
      <c r="N244" s="48"/>
    </row>
    <row r="245" spans="2:14" ht="36" x14ac:dyDescent="0.35">
      <c r="B245" s="89" t="s">
        <v>179</v>
      </c>
      <c r="C245" s="92" t="s">
        <v>245</v>
      </c>
      <c r="D245" s="30" t="s">
        <v>13</v>
      </c>
      <c r="E245" s="35" t="s">
        <v>505</v>
      </c>
      <c r="F245" s="45">
        <v>100000</v>
      </c>
      <c r="G245" s="30"/>
      <c r="H245" s="30"/>
      <c r="I245" s="30"/>
      <c r="J245" s="41" t="s">
        <v>506</v>
      </c>
      <c r="K245" s="30">
        <v>2022</v>
      </c>
      <c r="L245" s="31" t="s">
        <v>288</v>
      </c>
      <c r="M245" s="43" t="s">
        <v>23</v>
      </c>
      <c r="N245" s="48"/>
    </row>
    <row r="246" spans="2:14" ht="126" x14ac:dyDescent="0.35">
      <c r="B246" s="89" t="s">
        <v>179</v>
      </c>
      <c r="C246" s="92" t="s">
        <v>245</v>
      </c>
      <c r="D246" s="30" t="s">
        <v>13</v>
      </c>
      <c r="E246" s="35" t="s">
        <v>507</v>
      </c>
      <c r="F246" s="45">
        <v>1500000</v>
      </c>
      <c r="G246" s="30"/>
      <c r="H246" s="30"/>
      <c r="I246" s="30"/>
      <c r="J246" s="41" t="s">
        <v>508</v>
      </c>
      <c r="K246" s="30">
        <v>2023</v>
      </c>
      <c r="L246" s="31" t="s">
        <v>288</v>
      </c>
      <c r="M246" s="43" t="s">
        <v>23</v>
      </c>
      <c r="N246" s="48"/>
    </row>
    <row r="247" spans="2:14" ht="36" x14ac:dyDescent="0.35">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2" x14ac:dyDescent="0.35">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36" x14ac:dyDescent="0.35">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2" x14ac:dyDescent="0.35">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08" x14ac:dyDescent="0.35">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4" x14ac:dyDescent="0.35">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2" x14ac:dyDescent="0.35">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4" x14ac:dyDescent="0.35">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4" x14ac:dyDescent="0.35">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4" x14ac:dyDescent="0.35">
      <c r="B256" s="93" t="s">
        <v>528</v>
      </c>
      <c r="C256" s="88" t="s">
        <v>529</v>
      </c>
      <c r="D256" s="11" t="s">
        <v>30</v>
      </c>
      <c r="E256" s="47" t="s">
        <v>530</v>
      </c>
      <c r="F256" s="30">
        <v>2500</v>
      </c>
      <c r="G256" s="30">
        <v>2500</v>
      </c>
      <c r="H256" s="30"/>
      <c r="I256" s="30"/>
      <c r="J256" s="21" t="s">
        <v>531</v>
      </c>
      <c r="K256" s="30" t="s">
        <v>469</v>
      </c>
      <c r="L256" s="31" t="s">
        <v>532</v>
      </c>
      <c r="M256" s="48"/>
      <c r="N256" s="48"/>
    </row>
    <row r="257" spans="2:14" ht="72" x14ac:dyDescent="0.35">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08" x14ac:dyDescent="0.35">
      <c r="B258" s="93" t="s">
        <v>528</v>
      </c>
      <c r="C258" s="88" t="s">
        <v>529</v>
      </c>
      <c r="D258" s="11" t="s">
        <v>30</v>
      </c>
      <c r="E258" s="47" t="s">
        <v>536</v>
      </c>
      <c r="F258" s="49" t="s">
        <v>537</v>
      </c>
      <c r="G258" s="30"/>
      <c r="H258" s="30"/>
      <c r="I258" s="30"/>
      <c r="J258" s="21" t="s">
        <v>538</v>
      </c>
      <c r="K258" s="30" t="s">
        <v>469</v>
      </c>
      <c r="L258" s="31" t="s">
        <v>539</v>
      </c>
      <c r="M258" s="48"/>
      <c r="N258" s="48"/>
    </row>
    <row r="259" spans="2:14" ht="126" x14ac:dyDescent="0.35">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4" x14ac:dyDescent="0.35">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5">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5">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5">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5">
      <c r="B264" s="93" t="s">
        <v>528</v>
      </c>
      <c r="C264" s="88" t="s">
        <v>529</v>
      </c>
      <c r="D264" s="30" t="s">
        <v>13</v>
      </c>
      <c r="E264" s="46" t="s">
        <v>558</v>
      </c>
      <c r="F264" s="30">
        <v>50000</v>
      </c>
      <c r="G264" s="30"/>
      <c r="H264" s="30"/>
      <c r="I264" s="30"/>
      <c r="J264" s="53" t="s">
        <v>559</v>
      </c>
      <c r="K264" s="30">
        <v>2021</v>
      </c>
      <c r="L264" s="53" t="s">
        <v>553</v>
      </c>
      <c r="M264" s="48" t="s">
        <v>23</v>
      </c>
      <c r="N264" s="48"/>
    </row>
    <row r="265" spans="2:14" ht="54" x14ac:dyDescent="0.35">
      <c r="B265" s="93" t="s">
        <v>528</v>
      </c>
      <c r="C265" s="88" t="s">
        <v>560</v>
      </c>
      <c r="D265" s="11" t="s">
        <v>30</v>
      </c>
      <c r="E265" s="47" t="s">
        <v>561</v>
      </c>
      <c r="F265" s="11" t="s">
        <v>562</v>
      </c>
      <c r="G265" s="30"/>
      <c r="H265" s="30"/>
      <c r="I265" s="30"/>
      <c r="J265" s="21" t="s">
        <v>563</v>
      </c>
      <c r="K265" s="30" t="s">
        <v>183</v>
      </c>
      <c r="L265" s="31" t="s">
        <v>564</v>
      </c>
      <c r="M265" s="48"/>
      <c r="N265" s="48"/>
    </row>
    <row r="266" spans="2:14" ht="54" x14ac:dyDescent="0.35">
      <c r="B266" s="93" t="s">
        <v>528</v>
      </c>
      <c r="C266" s="88" t="s">
        <v>560</v>
      </c>
      <c r="D266" s="11" t="s">
        <v>13</v>
      </c>
      <c r="E266" s="47" t="s">
        <v>565</v>
      </c>
      <c r="F266" s="11">
        <v>50000</v>
      </c>
      <c r="G266" s="30"/>
      <c r="H266" s="30"/>
      <c r="I266" s="30" t="s">
        <v>566</v>
      </c>
      <c r="J266" s="21" t="s">
        <v>567</v>
      </c>
      <c r="K266" s="30" t="s">
        <v>568</v>
      </c>
      <c r="L266" s="31"/>
      <c r="M266" s="15" t="s">
        <v>545</v>
      </c>
      <c r="N266" s="48"/>
    </row>
    <row r="267" spans="2:14" ht="34.799999999999997" x14ac:dyDescent="0.35">
      <c r="B267" s="93" t="s">
        <v>528</v>
      </c>
      <c r="C267" s="88" t="s">
        <v>560</v>
      </c>
      <c r="D267" s="11" t="s">
        <v>13</v>
      </c>
      <c r="E267" s="54" t="s">
        <v>569</v>
      </c>
      <c r="F267" s="11">
        <v>60000</v>
      </c>
      <c r="G267" s="30">
        <v>60000</v>
      </c>
      <c r="H267" s="30"/>
      <c r="I267" s="30"/>
      <c r="J267" s="21" t="s">
        <v>570</v>
      </c>
      <c r="K267" s="30">
        <v>2023</v>
      </c>
      <c r="L267" s="31"/>
      <c r="M267" s="48" t="s">
        <v>271</v>
      </c>
      <c r="N267" s="48"/>
    </row>
    <row r="268" spans="2:14" ht="54" x14ac:dyDescent="0.35">
      <c r="B268" s="93" t="s">
        <v>528</v>
      </c>
      <c r="C268" s="88" t="s">
        <v>560</v>
      </c>
      <c r="D268" s="30" t="s">
        <v>13</v>
      </c>
      <c r="E268" s="47" t="s">
        <v>571</v>
      </c>
      <c r="F268" s="11">
        <v>30000</v>
      </c>
      <c r="G268" s="30">
        <v>30000</v>
      </c>
      <c r="H268" s="30"/>
      <c r="I268" s="30"/>
      <c r="J268" s="21" t="s">
        <v>570</v>
      </c>
      <c r="K268" s="30">
        <v>2023</v>
      </c>
      <c r="L268" s="31"/>
      <c r="M268" s="48" t="s">
        <v>271</v>
      </c>
      <c r="N268" s="48"/>
    </row>
    <row r="269" spans="2:14" ht="36" x14ac:dyDescent="0.35">
      <c r="B269" s="93" t="s">
        <v>528</v>
      </c>
      <c r="C269" s="88" t="s">
        <v>560</v>
      </c>
      <c r="D269" s="49" t="s">
        <v>13</v>
      </c>
      <c r="E269" s="47" t="s">
        <v>572</v>
      </c>
      <c r="F269" s="11">
        <v>20000</v>
      </c>
      <c r="G269" s="30">
        <v>20000</v>
      </c>
      <c r="H269" s="30"/>
      <c r="I269" s="30"/>
      <c r="J269" s="21" t="s">
        <v>570</v>
      </c>
      <c r="K269" s="30">
        <v>2023</v>
      </c>
      <c r="L269" s="31"/>
      <c r="M269" s="48" t="s">
        <v>271</v>
      </c>
      <c r="N269" s="48"/>
    </row>
    <row r="270" spans="2:14" ht="36" x14ac:dyDescent="0.35">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4" x14ac:dyDescent="0.35">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6" x14ac:dyDescent="0.35">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5">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6" x14ac:dyDescent="0.35">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5">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44" x14ac:dyDescent="0.35">
      <c r="B276" s="93" t="s">
        <v>528</v>
      </c>
      <c r="C276" s="88" t="s">
        <v>580</v>
      </c>
      <c r="D276" s="30" t="s">
        <v>30</v>
      </c>
      <c r="E276" s="20" t="s">
        <v>587</v>
      </c>
      <c r="F276" s="30">
        <v>15000</v>
      </c>
      <c r="G276" s="30"/>
      <c r="H276" s="30"/>
      <c r="I276" s="11" t="s">
        <v>588</v>
      </c>
      <c r="J276" s="21" t="s">
        <v>589</v>
      </c>
      <c r="K276" s="30"/>
      <c r="L276" s="31" t="s">
        <v>590</v>
      </c>
      <c r="M276" s="15" t="s">
        <v>545</v>
      </c>
      <c r="N276" s="48"/>
    </row>
    <row r="277" spans="1:14" ht="90" x14ac:dyDescent="0.35">
      <c r="B277" s="93" t="s">
        <v>528</v>
      </c>
      <c r="C277" s="88" t="s">
        <v>580</v>
      </c>
      <c r="D277" s="30" t="s">
        <v>30</v>
      </c>
      <c r="E277" s="20" t="s">
        <v>591</v>
      </c>
      <c r="F277" s="30">
        <v>2000</v>
      </c>
      <c r="G277" s="30">
        <v>2000</v>
      </c>
      <c r="H277" s="30"/>
      <c r="I277" s="30"/>
      <c r="J277" s="21" t="s">
        <v>592</v>
      </c>
      <c r="K277" s="30">
        <v>2022</v>
      </c>
      <c r="L277" s="31" t="s">
        <v>532</v>
      </c>
      <c r="M277" s="48"/>
      <c r="N277" s="48"/>
    </row>
    <row r="278" spans="1:14" ht="54" x14ac:dyDescent="0.35">
      <c r="B278" s="93" t="s">
        <v>528</v>
      </c>
      <c r="C278" s="88" t="s">
        <v>580</v>
      </c>
      <c r="D278" s="30" t="s">
        <v>30</v>
      </c>
      <c r="E278" s="47" t="s">
        <v>593</v>
      </c>
      <c r="F278" s="11" t="s">
        <v>562</v>
      </c>
      <c r="G278" s="30"/>
      <c r="H278" s="30"/>
      <c r="I278" s="30"/>
      <c r="J278" s="21" t="s">
        <v>594</v>
      </c>
      <c r="K278" s="30" t="s">
        <v>595</v>
      </c>
      <c r="L278" s="31" t="s">
        <v>532</v>
      </c>
      <c r="M278" s="48"/>
      <c r="N278" s="48"/>
    </row>
    <row r="279" spans="1:14" ht="144" x14ac:dyDescent="0.35">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4" x14ac:dyDescent="0.35">
      <c r="B280" s="93" t="s">
        <v>528</v>
      </c>
      <c r="C280" s="88" t="s">
        <v>580</v>
      </c>
      <c r="D280" s="30" t="s">
        <v>13</v>
      </c>
      <c r="E280" s="19" t="s">
        <v>599</v>
      </c>
      <c r="F280" s="11">
        <v>3000</v>
      </c>
      <c r="G280" s="30"/>
      <c r="H280" s="30"/>
      <c r="I280" s="30"/>
      <c r="J280" s="55" t="s">
        <v>600</v>
      </c>
      <c r="K280" s="30">
        <v>2022</v>
      </c>
      <c r="L280" s="55" t="s">
        <v>48</v>
      </c>
      <c r="M280" s="48"/>
      <c r="N280" s="48"/>
    </row>
    <row r="281" spans="1:14" ht="54" x14ac:dyDescent="0.35">
      <c r="B281" s="93" t="s">
        <v>528</v>
      </c>
      <c r="C281" s="88" t="s">
        <v>580</v>
      </c>
      <c r="D281" s="30" t="s">
        <v>13</v>
      </c>
      <c r="E281" s="19" t="s">
        <v>601</v>
      </c>
      <c r="F281" s="11">
        <v>38000</v>
      </c>
      <c r="G281" s="30"/>
      <c r="H281" s="30"/>
      <c r="I281" s="30"/>
      <c r="J281" s="55" t="s">
        <v>602</v>
      </c>
      <c r="K281" s="30">
        <v>2022</v>
      </c>
      <c r="L281" s="55" t="s">
        <v>326</v>
      </c>
      <c r="M281" s="48"/>
      <c r="N281" s="48"/>
    </row>
    <row r="282" spans="1:14" ht="54" x14ac:dyDescent="0.35">
      <c r="B282" s="93" t="s">
        <v>528</v>
      </c>
      <c r="C282" s="88" t="s">
        <v>580</v>
      </c>
      <c r="D282" s="30" t="s">
        <v>13</v>
      </c>
      <c r="E282" s="19" t="s">
        <v>603</v>
      </c>
      <c r="F282" s="11">
        <v>25000</v>
      </c>
      <c r="G282" s="30"/>
      <c r="H282" s="30"/>
      <c r="I282" s="30"/>
      <c r="J282" s="55" t="s">
        <v>604</v>
      </c>
      <c r="K282" s="30"/>
      <c r="L282" s="55" t="s">
        <v>337</v>
      </c>
      <c r="M282" s="48"/>
      <c r="N282" s="48"/>
    </row>
    <row r="283" spans="1:14" ht="144" x14ac:dyDescent="0.35">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44" x14ac:dyDescent="0.35">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6" x14ac:dyDescent="0.35">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5">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5">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5">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5">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04.4" x14ac:dyDescent="0.35">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04.4" x14ac:dyDescent="0.35">
      <c r="B291" s="94" t="s">
        <v>626</v>
      </c>
      <c r="C291" s="88" t="s">
        <v>627</v>
      </c>
      <c r="D291" s="30" t="s">
        <v>13</v>
      </c>
      <c r="E291" s="20" t="s">
        <v>631</v>
      </c>
      <c r="F291" s="30">
        <v>120000</v>
      </c>
      <c r="G291" s="30"/>
      <c r="H291" s="30"/>
      <c r="I291" s="30"/>
      <c r="J291" s="21" t="s">
        <v>632</v>
      </c>
      <c r="K291" s="30">
        <v>2022</v>
      </c>
      <c r="L291" s="20" t="s">
        <v>633</v>
      </c>
      <c r="M291" s="48" t="s">
        <v>299</v>
      </c>
      <c r="N291" s="48"/>
    </row>
    <row r="292" spans="2:14" ht="104.4" x14ac:dyDescent="0.35">
      <c r="B292" s="94" t="s">
        <v>626</v>
      </c>
      <c r="C292" s="88" t="s">
        <v>627</v>
      </c>
      <c r="D292" s="30" t="s">
        <v>13</v>
      </c>
      <c r="E292" s="20" t="s">
        <v>634</v>
      </c>
      <c r="F292" s="30">
        <v>100000</v>
      </c>
      <c r="G292" s="30"/>
      <c r="H292" s="30"/>
      <c r="I292" s="30"/>
      <c r="J292" s="21" t="s">
        <v>635</v>
      </c>
      <c r="K292" s="30">
        <v>2025</v>
      </c>
      <c r="L292" s="20" t="s">
        <v>636</v>
      </c>
      <c r="M292" s="48" t="s">
        <v>299</v>
      </c>
      <c r="N292" s="48"/>
    </row>
    <row r="293" spans="2:14" ht="104.4" x14ac:dyDescent="0.35">
      <c r="B293" s="94" t="s">
        <v>626</v>
      </c>
      <c r="C293" s="88" t="s">
        <v>627</v>
      </c>
      <c r="D293" s="30" t="s">
        <v>30</v>
      </c>
      <c r="E293" s="20" t="s">
        <v>637</v>
      </c>
      <c r="F293" s="30"/>
      <c r="G293" s="30"/>
      <c r="H293" s="30"/>
      <c r="I293" s="30"/>
      <c r="J293" s="21"/>
      <c r="K293" s="30">
        <v>2025</v>
      </c>
      <c r="L293" s="20"/>
      <c r="M293" s="48" t="s">
        <v>28</v>
      </c>
      <c r="N293" s="48"/>
    </row>
    <row r="294" spans="2:14" ht="104.4" x14ac:dyDescent="0.35">
      <c r="B294" s="94" t="s">
        <v>626</v>
      </c>
      <c r="C294" s="88" t="s">
        <v>627</v>
      </c>
      <c r="D294" s="30" t="s">
        <v>13</v>
      </c>
      <c r="E294" s="20" t="s">
        <v>638</v>
      </c>
      <c r="F294" s="30"/>
      <c r="G294" s="30"/>
      <c r="H294" s="30"/>
      <c r="I294" s="30"/>
      <c r="J294" s="21"/>
      <c r="K294" s="30">
        <v>2025</v>
      </c>
      <c r="L294" s="20"/>
      <c r="M294" s="48" t="s">
        <v>28</v>
      </c>
      <c r="N294" s="48"/>
    </row>
    <row r="295" spans="2:14" ht="104.4" x14ac:dyDescent="0.35">
      <c r="B295" s="94" t="s">
        <v>626</v>
      </c>
      <c r="C295" s="88" t="s">
        <v>627</v>
      </c>
      <c r="D295" s="30" t="s">
        <v>13</v>
      </c>
      <c r="E295" s="20" t="s">
        <v>639</v>
      </c>
      <c r="F295" s="30"/>
      <c r="G295" s="30"/>
      <c r="H295" s="30"/>
      <c r="I295" s="30"/>
      <c r="J295" s="21"/>
      <c r="K295" s="30">
        <v>2025</v>
      </c>
      <c r="L295" s="20"/>
      <c r="M295" s="48" t="s">
        <v>28</v>
      </c>
      <c r="N295" s="48"/>
    </row>
    <row r="296" spans="2:14" ht="104.4" x14ac:dyDescent="0.35">
      <c r="B296" s="94" t="s">
        <v>626</v>
      </c>
      <c r="C296" s="88" t="s">
        <v>627</v>
      </c>
      <c r="D296" s="30" t="s">
        <v>13</v>
      </c>
      <c r="E296" s="20" t="s">
        <v>640</v>
      </c>
      <c r="F296" s="30"/>
      <c r="G296" s="30"/>
      <c r="H296" s="30"/>
      <c r="I296" s="30"/>
      <c r="J296" s="21"/>
      <c r="K296" s="30">
        <v>2025</v>
      </c>
      <c r="L296" s="31"/>
      <c r="M296" s="48" t="s">
        <v>28</v>
      </c>
      <c r="N296" s="48"/>
    </row>
    <row r="297" spans="2:14" ht="104.4" x14ac:dyDescent="0.35">
      <c r="B297" s="94" t="s">
        <v>626</v>
      </c>
      <c r="C297" s="88" t="s">
        <v>627</v>
      </c>
      <c r="D297" s="30" t="s">
        <v>13</v>
      </c>
      <c r="E297" s="20" t="s">
        <v>641</v>
      </c>
      <c r="F297" s="30"/>
      <c r="G297" s="30"/>
      <c r="H297" s="30"/>
      <c r="I297" s="30"/>
      <c r="J297" s="21"/>
      <c r="K297" s="30">
        <v>2025</v>
      </c>
      <c r="L297" s="20"/>
      <c r="M297" s="48" t="s">
        <v>28</v>
      </c>
      <c r="N297" s="48"/>
    </row>
    <row r="298" spans="2:14" ht="108" x14ac:dyDescent="0.35">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69.599999999999994" x14ac:dyDescent="0.35">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69.599999999999994" x14ac:dyDescent="0.35">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44" x14ac:dyDescent="0.35">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26" x14ac:dyDescent="0.35">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44" x14ac:dyDescent="0.35">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69.599999999999994" x14ac:dyDescent="0.35">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69.599999999999994" x14ac:dyDescent="0.35">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08" x14ac:dyDescent="0.35">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69.599999999999994" x14ac:dyDescent="0.35">
      <c r="B307" s="94" t="s">
        <v>626</v>
      </c>
      <c r="C307" s="88" t="s">
        <v>642</v>
      </c>
      <c r="D307" s="30" t="s">
        <v>13</v>
      </c>
      <c r="E307" s="55" t="s">
        <v>661</v>
      </c>
      <c r="F307" s="56">
        <v>150000</v>
      </c>
      <c r="G307" s="56"/>
      <c r="H307" s="30"/>
      <c r="I307" s="30"/>
      <c r="J307" s="55" t="s">
        <v>662</v>
      </c>
      <c r="K307" s="30" t="s">
        <v>364</v>
      </c>
      <c r="L307" s="31" t="s">
        <v>88</v>
      </c>
      <c r="M307" s="48" t="s">
        <v>262</v>
      </c>
      <c r="N307" s="48"/>
    </row>
    <row r="308" spans="2:14" ht="90" x14ac:dyDescent="0.35">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69.599999999999994" x14ac:dyDescent="0.35">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69.599999999999994" x14ac:dyDescent="0.35">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69.599999999999994" x14ac:dyDescent="0.35">
      <c r="B311" s="94" t="s">
        <v>626</v>
      </c>
      <c r="C311" s="88" t="s">
        <v>642</v>
      </c>
      <c r="D311" s="30" t="s">
        <v>13</v>
      </c>
      <c r="E311" s="55" t="s">
        <v>670</v>
      </c>
      <c r="F311" s="56"/>
      <c r="G311" s="56"/>
      <c r="H311" s="30"/>
      <c r="I311" s="30"/>
      <c r="J311" s="55"/>
      <c r="K311" s="30"/>
      <c r="L311" s="31"/>
      <c r="M311" s="48" t="s">
        <v>32</v>
      </c>
      <c r="N311" s="48"/>
    </row>
    <row r="312" spans="2:14" ht="69.599999999999994" x14ac:dyDescent="0.35">
      <c r="B312" s="94" t="s">
        <v>626</v>
      </c>
      <c r="C312" s="88" t="s">
        <v>642</v>
      </c>
      <c r="D312" s="30" t="s">
        <v>13</v>
      </c>
      <c r="E312" s="55" t="s">
        <v>671</v>
      </c>
      <c r="F312" s="56"/>
      <c r="G312" s="56"/>
      <c r="H312" s="30"/>
      <c r="I312" s="30"/>
      <c r="J312" s="55"/>
      <c r="K312" s="30"/>
      <c r="L312" s="31"/>
      <c r="M312" s="48" t="s">
        <v>32</v>
      </c>
      <c r="N312" s="48"/>
    </row>
    <row r="313" spans="2:14" ht="69.599999999999994" x14ac:dyDescent="0.35">
      <c r="B313" s="94" t="s">
        <v>626</v>
      </c>
      <c r="C313" s="88" t="s">
        <v>642</v>
      </c>
      <c r="D313" s="30" t="s">
        <v>13</v>
      </c>
      <c r="E313" s="55" t="s">
        <v>672</v>
      </c>
      <c r="F313" s="56"/>
      <c r="G313" s="56"/>
      <c r="H313" s="30"/>
      <c r="I313" s="30"/>
      <c r="J313" s="55"/>
      <c r="K313" s="30"/>
      <c r="L313" s="31"/>
      <c r="M313" s="48" t="s">
        <v>32</v>
      </c>
      <c r="N313" s="48"/>
    </row>
    <row r="314" spans="2:14" ht="180" x14ac:dyDescent="0.35">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198" x14ac:dyDescent="0.35">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69.599999999999994" x14ac:dyDescent="0.35">
      <c r="B316" s="94" t="s">
        <v>626</v>
      </c>
      <c r="C316" s="88" t="s">
        <v>642</v>
      </c>
      <c r="D316" s="30" t="s">
        <v>13</v>
      </c>
      <c r="E316" s="55" t="s">
        <v>677</v>
      </c>
      <c r="F316" s="56"/>
      <c r="G316" s="56"/>
      <c r="H316" s="30"/>
      <c r="I316" s="30"/>
      <c r="J316" s="55"/>
      <c r="K316" s="30"/>
      <c r="L316" s="31"/>
      <c r="M316" s="48" t="s">
        <v>32</v>
      </c>
      <c r="N316" s="48"/>
    </row>
    <row r="317" spans="2:14" ht="69.599999999999994" x14ac:dyDescent="0.35">
      <c r="B317" s="94" t="s">
        <v>626</v>
      </c>
      <c r="C317" s="88" t="s">
        <v>642</v>
      </c>
      <c r="D317" s="30" t="s">
        <v>13</v>
      </c>
      <c r="E317" s="55" t="s">
        <v>678</v>
      </c>
      <c r="F317" s="56"/>
      <c r="G317" s="56"/>
      <c r="H317" s="30"/>
      <c r="I317" s="30"/>
      <c r="J317" s="55"/>
      <c r="K317" s="30"/>
      <c r="L317" s="31"/>
      <c r="M317" s="48" t="s">
        <v>32</v>
      </c>
      <c r="N317" s="48"/>
    </row>
    <row r="318" spans="2:14" ht="69.599999999999994" x14ac:dyDescent="0.35">
      <c r="B318" s="94" t="s">
        <v>626</v>
      </c>
      <c r="C318" s="88" t="s">
        <v>642</v>
      </c>
      <c r="D318" s="30" t="s">
        <v>13</v>
      </c>
      <c r="E318" s="55" t="s">
        <v>679</v>
      </c>
      <c r="F318" s="56"/>
      <c r="G318" s="56"/>
      <c r="H318" s="30"/>
      <c r="I318" s="30"/>
      <c r="J318" s="55"/>
      <c r="K318" s="30"/>
      <c r="L318" s="31"/>
      <c r="M318" s="48" t="s">
        <v>32</v>
      </c>
      <c r="N318" s="48"/>
    </row>
    <row r="319" spans="2:14" ht="69.599999999999994" x14ac:dyDescent="0.35">
      <c r="B319" s="94" t="s">
        <v>626</v>
      </c>
      <c r="C319" s="88" t="s">
        <v>642</v>
      </c>
      <c r="D319" s="30" t="s">
        <v>13</v>
      </c>
      <c r="E319" s="55" t="s">
        <v>680</v>
      </c>
      <c r="F319" s="56"/>
      <c r="G319" s="56"/>
      <c r="H319" s="30"/>
      <c r="I319" s="30"/>
      <c r="J319" s="55"/>
      <c r="K319" s="30"/>
      <c r="L319" s="31"/>
      <c r="M319" s="48" t="s">
        <v>32</v>
      </c>
      <c r="N319" s="48"/>
    </row>
    <row r="320" spans="2:14" ht="69.599999999999994" x14ac:dyDescent="0.35">
      <c r="B320" s="94" t="s">
        <v>626</v>
      </c>
      <c r="C320" s="88" t="s">
        <v>642</v>
      </c>
      <c r="D320" s="30" t="s">
        <v>13</v>
      </c>
      <c r="E320" s="57" t="s">
        <v>681</v>
      </c>
      <c r="F320" s="58">
        <v>170000</v>
      </c>
      <c r="G320" s="56"/>
      <c r="H320" s="30"/>
      <c r="I320" s="30"/>
      <c r="J320" s="55"/>
      <c r="K320" s="59" t="s">
        <v>682</v>
      </c>
      <c r="L320" s="31" t="s">
        <v>277</v>
      </c>
      <c r="M320" s="48" t="s">
        <v>271</v>
      </c>
      <c r="N320" s="48"/>
    </row>
    <row r="321" spans="2:14" ht="69.599999999999994" x14ac:dyDescent="0.35">
      <c r="B321" s="94" t="s">
        <v>626</v>
      </c>
      <c r="C321" s="88" t="s">
        <v>642</v>
      </c>
      <c r="D321" s="30" t="s">
        <v>13</v>
      </c>
      <c r="E321" s="55" t="s">
        <v>683</v>
      </c>
      <c r="F321" s="56">
        <v>1250000</v>
      </c>
      <c r="G321" s="56"/>
      <c r="H321" s="30"/>
      <c r="I321" s="30"/>
      <c r="J321" s="55"/>
      <c r="K321" s="42" t="s">
        <v>316</v>
      </c>
      <c r="L321" s="31" t="s">
        <v>277</v>
      </c>
      <c r="M321" s="48" t="s">
        <v>271</v>
      </c>
      <c r="N321" s="48"/>
    </row>
    <row r="322" spans="2:14" ht="69.599999999999994" x14ac:dyDescent="0.35">
      <c r="B322" s="94" t="s">
        <v>626</v>
      </c>
      <c r="C322" s="88" t="s">
        <v>642</v>
      </c>
      <c r="D322" s="30" t="s">
        <v>13</v>
      </c>
      <c r="E322" s="55" t="s">
        <v>684</v>
      </c>
      <c r="F322" s="56">
        <v>50000</v>
      </c>
      <c r="G322" s="56"/>
      <c r="H322" s="30"/>
      <c r="I322" s="30"/>
      <c r="J322" s="55"/>
      <c r="K322" s="42" t="s">
        <v>685</v>
      </c>
      <c r="L322" s="31" t="s">
        <v>277</v>
      </c>
      <c r="M322" s="48" t="s">
        <v>271</v>
      </c>
      <c r="N322" s="48"/>
    </row>
    <row r="323" spans="2:14" ht="69.599999999999994" x14ac:dyDescent="0.35">
      <c r="B323" s="94" t="s">
        <v>626</v>
      </c>
      <c r="C323" s="88" t="s">
        <v>642</v>
      </c>
      <c r="D323" s="30" t="s">
        <v>13</v>
      </c>
      <c r="E323" s="57" t="s">
        <v>686</v>
      </c>
      <c r="F323" s="58">
        <v>300000</v>
      </c>
      <c r="G323" s="56"/>
      <c r="H323" s="30"/>
      <c r="I323" s="30"/>
      <c r="J323" s="55"/>
      <c r="K323" s="59" t="s">
        <v>682</v>
      </c>
      <c r="L323" s="31" t="s">
        <v>277</v>
      </c>
      <c r="M323" s="48" t="s">
        <v>271</v>
      </c>
      <c r="N323" s="48"/>
    </row>
    <row r="324" spans="2:14" ht="69.599999999999994" x14ac:dyDescent="0.35">
      <c r="B324" s="94" t="s">
        <v>626</v>
      </c>
      <c r="C324" s="88" t="s">
        <v>642</v>
      </c>
      <c r="D324" s="30" t="s">
        <v>13</v>
      </c>
      <c r="E324" s="55" t="s">
        <v>687</v>
      </c>
      <c r="F324" s="56">
        <v>180000</v>
      </c>
      <c r="G324" s="56"/>
      <c r="H324" s="30"/>
      <c r="I324" s="30"/>
      <c r="J324" s="55"/>
      <c r="K324" s="42" t="s">
        <v>685</v>
      </c>
      <c r="L324" s="31" t="s">
        <v>277</v>
      </c>
      <c r="M324" s="48" t="s">
        <v>271</v>
      </c>
      <c r="N324" s="48"/>
    </row>
    <row r="325" spans="2:14" ht="69.599999999999994" x14ac:dyDescent="0.35">
      <c r="B325" s="94" t="s">
        <v>626</v>
      </c>
      <c r="C325" s="88" t="s">
        <v>642</v>
      </c>
      <c r="D325" s="30" t="s">
        <v>13</v>
      </c>
      <c r="E325" s="55" t="s">
        <v>688</v>
      </c>
      <c r="F325" s="56">
        <v>500000</v>
      </c>
      <c r="G325" s="56"/>
      <c r="H325" s="30"/>
      <c r="I325" s="30"/>
      <c r="J325" s="55"/>
      <c r="K325" s="42" t="s">
        <v>689</v>
      </c>
      <c r="L325" s="31" t="s">
        <v>277</v>
      </c>
      <c r="M325" s="48" t="s">
        <v>271</v>
      </c>
      <c r="N325" s="48"/>
    </row>
    <row r="326" spans="2:14" ht="69.599999999999994" x14ac:dyDescent="0.35">
      <c r="B326" s="94" t="s">
        <v>626</v>
      </c>
      <c r="C326" s="88" t="s">
        <v>642</v>
      </c>
      <c r="D326" s="30" t="s">
        <v>13</v>
      </c>
      <c r="E326" s="55" t="s">
        <v>690</v>
      </c>
      <c r="F326" s="56">
        <v>100000</v>
      </c>
      <c r="G326" s="56"/>
      <c r="H326" s="30"/>
      <c r="I326" s="30"/>
      <c r="J326" s="55"/>
      <c r="K326" s="42" t="s">
        <v>689</v>
      </c>
      <c r="L326" s="31" t="s">
        <v>277</v>
      </c>
      <c r="M326" s="48" t="s">
        <v>271</v>
      </c>
      <c r="N326" s="48"/>
    </row>
    <row r="327" spans="2:14" ht="69.599999999999994" x14ac:dyDescent="0.35">
      <c r="B327" s="94" t="s">
        <v>626</v>
      </c>
      <c r="C327" s="88" t="s">
        <v>642</v>
      </c>
      <c r="D327" s="30" t="s">
        <v>13</v>
      </c>
      <c r="E327" s="55" t="s">
        <v>691</v>
      </c>
      <c r="F327" s="56">
        <v>100000</v>
      </c>
      <c r="G327" s="56"/>
      <c r="H327" s="30"/>
      <c r="I327" s="30"/>
      <c r="J327" s="55"/>
      <c r="K327" s="42" t="s">
        <v>689</v>
      </c>
      <c r="L327" s="31" t="s">
        <v>277</v>
      </c>
      <c r="M327" s="48" t="s">
        <v>271</v>
      </c>
      <c r="N327" s="48"/>
    </row>
    <row r="328" spans="2:14" ht="69.599999999999994" x14ac:dyDescent="0.35">
      <c r="B328" s="94" t="s">
        <v>626</v>
      </c>
      <c r="C328" s="88" t="s">
        <v>642</v>
      </c>
      <c r="D328" s="30" t="s">
        <v>13</v>
      </c>
      <c r="E328" s="55" t="s">
        <v>692</v>
      </c>
      <c r="F328" s="56">
        <v>100000</v>
      </c>
      <c r="G328" s="56"/>
      <c r="H328" s="30"/>
      <c r="I328" s="30"/>
      <c r="J328" s="55"/>
      <c r="K328" s="42" t="s">
        <v>689</v>
      </c>
      <c r="L328" s="31" t="s">
        <v>277</v>
      </c>
      <c r="M328" s="48" t="s">
        <v>271</v>
      </c>
      <c r="N328" s="48"/>
    </row>
    <row r="329" spans="2:14" ht="69.599999999999994" x14ac:dyDescent="0.35">
      <c r="B329" s="94" t="s">
        <v>626</v>
      </c>
      <c r="C329" s="88" t="s">
        <v>642</v>
      </c>
      <c r="D329" s="30" t="s">
        <v>13</v>
      </c>
      <c r="E329" s="55" t="s">
        <v>693</v>
      </c>
      <c r="F329" s="56">
        <v>100000</v>
      </c>
      <c r="G329" s="56"/>
      <c r="H329" s="30"/>
      <c r="I329" s="30"/>
      <c r="J329" s="55"/>
      <c r="K329" s="42" t="s">
        <v>689</v>
      </c>
      <c r="L329" s="31" t="s">
        <v>277</v>
      </c>
      <c r="M329" s="48" t="s">
        <v>271</v>
      </c>
      <c r="N329" s="48"/>
    </row>
    <row r="330" spans="2:14" ht="69.599999999999994" x14ac:dyDescent="0.35">
      <c r="B330" s="94" t="s">
        <v>626</v>
      </c>
      <c r="C330" s="88" t="s">
        <v>642</v>
      </c>
      <c r="D330" s="30" t="s">
        <v>13</v>
      </c>
      <c r="E330" s="55" t="s">
        <v>694</v>
      </c>
      <c r="F330" s="56">
        <v>100000</v>
      </c>
      <c r="G330" s="56"/>
      <c r="H330" s="30"/>
      <c r="I330" s="30"/>
      <c r="J330" s="55"/>
      <c r="K330" s="42" t="s">
        <v>689</v>
      </c>
      <c r="L330" s="31" t="s">
        <v>277</v>
      </c>
      <c r="M330" s="48" t="s">
        <v>271</v>
      </c>
      <c r="N330" s="48"/>
    </row>
    <row r="331" spans="2:14" ht="69.599999999999994" x14ac:dyDescent="0.35">
      <c r="B331" s="94" t="s">
        <v>626</v>
      </c>
      <c r="C331" s="88" t="s">
        <v>642</v>
      </c>
      <c r="D331" s="30" t="s">
        <v>13</v>
      </c>
      <c r="E331" s="55" t="s">
        <v>695</v>
      </c>
      <c r="F331" s="56">
        <v>500000</v>
      </c>
      <c r="G331" s="56"/>
      <c r="H331" s="30"/>
      <c r="I331" s="30"/>
      <c r="J331" s="55"/>
      <c r="K331" s="42" t="s">
        <v>685</v>
      </c>
      <c r="L331" s="31" t="s">
        <v>277</v>
      </c>
      <c r="M331" s="48" t="s">
        <v>271</v>
      </c>
      <c r="N331" s="48"/>
    </row>
    <row r="332" spans="2:14" ht="69.599999999999994" x14ac:dyDescent="0.35">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69.599999999999994" x14ac:dyDescent="0.35">
      <c r="B333" s="94" t="s">
        <v>626</v>
      </c>
      <c r="C333" s="88" t="s">
        <v>642</v>
      </c>
      <c r="D333" s="30" t="s">
        <v>13</v>
      </c>
      <c r="E333" s="57" t="s">
        <v>699</v>
      </c>
      <c r="F333" s="56">
        <v>1200000</v>
      </c>
      <c r="G333" s="56"/>
      <c r="H333" s="30"/>
      <c r="I333" s="30"/>
      <c r="J333" s="55"/>
      <c r="K333" s="42" t="s">
        <v>698</v>
      </c>
      <c r="L333" s="31" t="s">
        <v>277</v>
      </c>
      <c r="M333" s="48" t="s">
        <v>271</v>
      </c>
      <c r="N333" s="48"/>
    </row>
    <row r="334" spans="2:14" ht="69.599999999999994" x14ac:dyDescent="0.35">
      <c r="B334" s="94" t="s">
        <v>626</v>
      </c>
      <c r="C334" s="88" t="s">
        <v>642</v>
      </c>
      <c r="D334" s="30" t="s">
        <v>13</v>
      </c>
      <c r="E334" s="55" t="s">
        <v>700</v>
      </c>
      <c r="F334" s="56">
        <v>30000</v>
      </c>
      <c r="G334" s="56"/>
      <c r="H334" s="30"/>
      <c r="I334" s="30"/>
      <c r="J334" s="55"/>
      <c r="K334" s="42" t="s">
        <v>685</v>
      </c>
      <c r="L334" s="31" t="s">
        <v>277</v>
      </c>
      <c r="M334" s="48" t="s">
        <v>271</v>
      </c>
      <c r="N334" s="48"/>
    </row>
    <row r="335" spans="2:14" ht="69.599999999999994" x14ac:dyDescent="0.35">
      <c r="B335" s="94" t="s">
        <v>626</v>
      </c>
      <c r="C335" s="88" t="s">
        <v>642</v>
      </c>
      <c r="D335" s="30" t="s">
        <v>13</v>
      </c>
      <c r="E335" s="55" t="s">
        <v>701</v>
      </c>
      <c r="F335" s="56">
        <v>100000</v>
      </c>
      <c r="G335" s="56"/>
      <c r="H335" s="30"/>
      <c r="I335" s="30"/>
      <c r="J335" s="55"/>
      <c r="K335" s="42" t="s">
        <v>702</v>
      </c>
      <c r="L335" s="31" t="s">
        <v>277</v>
      </c>
      <c r="M335" s="48" t="s">
        <v>271</v>
      </c>
      <c r="N335" s="48"/>
    </row>
    <row r="336" spans="2:14" ht="69.599999999999994" x14ac:dyDescent="0.35">
      <c r="B336" s="94" t="s">
        <v>626</v>
      </c>
      <c r="C336" s="88" t="s">
        <v>642</v>
      </c>
      <c r="D336" s="30" t="s">
        <v>13</v>
      </c>
      <c r="E336" s="55" t="s">
        <v>703</v>
      </c>
      <c r="F336" s="56" t="s">
        <v>704</v>
      </c>
      <c r="G336" s="56"/>
      <c r="H336" s="30"/>
      <c r="I336" s="30"/>
      <c r="J336" s="55"/>
      <c r="K336" s="42" t="s">
        <v>689</v>
      </c>
      <c r="L336" s="31" t="s">
        <v>277</v>
      </c>
      <c r="M336" s="48" t="s">
        <v>271</v>
      </c>
      <c r="N336" s="48"/>
    </row>
    <row r="337" spans="2:14" ht="69.599999999999994" x14ac:dyDescent="0.35">
      <c r="B337" s="94" t="s">
        <v>626</v>
      </c>
      <c r="C337" s="88" t="s">
        <v>642</v>
      </c>
      <c r="D337" s="30" t="s">
        <v>13</v>
      </c>
      <c r="E337" s="55" t="s">
        <v>705</v>
      </c>
      <c r="F337" s="56">
        <v>81000</v>
      </c>
      <c r="G337" s="56"/>
      <c r="H337" s="30"/>
      <c r="I337" s="30"/>
      <c r="J337" s="55"/>
      <c r="K337" s="42" t="s">
        <v>689</v>
      </c>
      <c r="L337" s="31" t="s">
        <v>277</v>
      </c>
      <c r="M337" s="48" t="s">
        <v>271</v>
      </c>
      <c r="N337" s="48"/>
    </row>
    <row r="338" spans="2:14" ht="69.599999999999994" x14ac:dyDescent="0.35">
      <c r="B338" s="94" t="s">
        <v>626</v>
      </c>
      <c r="C338" s="88" t="s">
        <v>642</v>
      </c>
      <c r="D338" s="30" t="s">
        <v>13</v>
      </c>
      <c r="E338" s="55" t="s">
        <v>706</v>
      </c>
      <c r="F338" s="56">
        <v>20000</v>
      </c>
      <c r="G338" s="56"/>
      <c r="H338" s="30"/>
      <c r="I338" s="30"/>
      <c r="J338" s="55"/>
      <c r="K338" s="42" t="s">
        <v>689</v>
      </c>
      <c r="L338" s="31" t="s">
        <v>277</v>
      </c>
      <c r="M338" s="48" t="s">
        <v>271</v>
      </c>
      <c r="N338" s="48"/>
    </row>
    <row r="339" spans="2:14" ht="69.599999999999994" x14ac:dyDescent="0.35">
      <c r="B339" s="94" t="s">
        <v>626</v>
      </c>
      <c r="C339" s="88" t="s">
        <v>642</v>
      </c>
      <c r="D339" s="30" t="s">
        <v>13</v>
      </c>
      <c r="E339" s="55" t="s">
        <v>707</v>
      </c>
      <c r="F339" s="56">
        <v>262972</v>
      </c>
      <c r="G339" s="56"/>
      <c r="H339" s="30"/>
      <c r="I339" s="30"/>
      <c r="J339" s="55"/>
      <c r="K339" s="42" t="s">
        <v>689</v>
      </c>
      <c r="L339" s="31" t="s">
        <v>277</v>
      </c>
      <c r="M339" s="48" t="s">
        <v>271</v>
      </c>
      <c r="N339" s="48"/>
    </row>
    <row r="340" spans="2:14" ht="69.599999999999994" x14ac:dyDescent="0.35">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5">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5">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5">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5">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5">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5">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5">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5">
      <c r="B348" s="94" t="s">
        <v>626</v>
      </c>
      <c r="C348" s="88" t="s">
        <v>642</v>
      </c>
      <c r="D348" s="30" t="s">
        <v>13</v>
      </c>
      <c r="E348" s="55" t="s">
        <v>725</v>
      </c>
      <c r="F348" s="56"/>
      <c r="G348" s="56"/>
      <c r="H348" s="30"/>
      <c r="I348" s="30"/>
      <c r="J348" s="55"/>
      <c r="K348" s="42" t="s">
        <v>726</v>
      </c>
      <c r="L348" s="31"/>
      <c r="M348" s="48" t="s">
        <v>28</v>
      </c>
      <c r="N348" s="48"/>
    </row>
    <row r="349" spans="2:14" ht="60" customHeight="1" x14ac:dyDescent="0.35">
      <c r="B349" s="94" t="s">
        <v>626</v>
      </c>
      <c r="C349" s="88" t="s">
        <v>642</v>
      </c>
      <c r="D349" s="30" t="s">
        <v>13</v>
      </c>
      <c r="E349" s="55" t="s">
        <v>727</v>
      </c>
      <c r="F349" s="56"/>
      <c r="G349" s="56"/>
      <c r="H349" s="30"/>
      <c r="I349" s="30"/>
      <c r="J349" s="55"/>
      <c r="K349" s="42" t="s">
        <v>726</v>
      </c>
      <c r="L349" s="31"/>
      <c r="M349" s="48" t="s">
        <v>28</v>
      </c>
      <c r="N349" s="48"/>
    </row>
    <row r="350" spans="2:14" ht="60" customHeight="1" x14ac:dyDescent="0.35">
      <c r="B350" s="94" t="s">
        <v>626</v>
      </c>
      <c r="C350" s="88" t="s">
        <v>642</v>
      </c>
      <c r="D350" s="30" t="s">
        <v>13</v>
      </c>
      <c r="E350" s="55" t="s">
        <v>728</v>
      </c>
      <c r="F350" s="56"/>
      <c r="G350" s="56"/>
      <c r="H350" s="30"/>
      <c r="I350" s="30"/>
      <c r="J350" s="55"/>
      <c r="K350" s="42">
        <v>2025</v>
      </c>
      <c r="L350" s="31"/>
      <c r="M350" s="48" t="s">
        <v>28</v>
      </c>
      <c r="N350" s="48"/>
    </row>
    <row r="351" spans="2:14" ht="60" customHeight="1" x14ac:dyDescent="0.35">
      <c r="B351" s="94" t="s">
        <v>626</v>
      </c>
      <c r="C351" s="88" t="s">
        <v>642</v>
      </c>
      <c r="D351" s="30" t="s">
        <v>13</v>
      </c>
      <c r="E351" s="55" t="s">
        <v>729</v>
      </c>
      <c r="F351" s="56"/>
      <c r="G351" s="56"/>
      <c r="H351" s="30"/>
      <c r="I351" s="30"/>
      <c r="J351" s="55"/>
      <c r="K351" s="42" t="s">
        <v>726</v>
      </c>
      <c r="L351" s="31"/>
      <c r="M351" s="48" t="s">
        <v>28</v>
      </c>
      <c r="N351" s="48"/>
    </row>
    <row r="352" spans="2:14" ht="60" customHeight="1" x14ac:dyDescent="0.35">
      <c r="B352" s="94" t="s">
        <v>626</v>
      </c>
      <c r="C352" s="88" t="s">
        <v>642</v>
      </c>
      <c r="D352" s="30" t="s">
        <v>730</v>
      </c>
      <c r="E352" s="55" t="s">
        <v>731</v>
      </c>
      <c r="F352" s="56"/>
      <c r="G352" s="56"/>
      <c r="H352" s="30"/>
      <c r="I352" s="30"/>
      <c r="J352" s="55"/>
      <c r="K352" s="42" t="s">
        <v>732</v>
      </c>
      <c r="L352" s="31"/>
      <c r="M352" s="48" t="s">
        <v>28</v>
      </c>
      <c r="N352" s="48"/>
    </row>
    <row r="353" spans="2:14" ht="60" customHeight="1" x14ac:dyDescent="0.35">
      <c r="B353" s="94" t="s">
        <v>626</v>
      </c>
      <c r="C353" s="88" t="s">
        <v>642</v>
      </c>
      <c r="D353" s="30" t="s">
        <v>13</v>
      </c>
      <c r="E353" s="55" t="s">
        <v>733</v>
      </c>
      <c r="F353" s="56"/>
      <c r="G353" s="56"/>
      <c r="H353" s="30"/>
      <c r="I353" s="30"/>
      <c r="J353" s="55"/>
      <c r="K353" s="42" t="s">
        <v>732</v>
      </c>
      <c r="L353" s="31"/>
      <c r="M353" s="48" t="s">
        <v>28</v>
      </c>
      <c r="N353" s="48"/>
    </row>
    <row r="354" spans="2:14" ht="60" customHeight="1" x14ac:dyDescent="0.35">
      <c r="B354" s="94" t="s">
        <v>626</v>
      </c>
      <c r="C354" s="88" t="s">
        <v>642</v>
      </c>
      <c r="D354" s="30" t="s">
        <v>13</v>
      </c>
      <c r="E354" s="55" t="s">
        <v>734</v>
      </c>
      <c r="F354" s="56"/>
      <c r="G354" s="56"/>
      <c r="H354" s="30"/>
      <c r="I354" s="30"/>
      <c r="J354" s="55"/>
      <c r="K354" s="42" t="s">
        <v>732</v>
      </c>
      <c r="L354" s="31"/>
      <c r="M354" s="48" t="s">
        <v>28</v>
      </c>
      <c r="N354" s="48"/>
    </row>
    <row r="355" spans="2:14" ht="60" customHeight="1" x14ac:dyDescent="0.35">
      <c r="B355" s="94" t="s">
        <v>626</v>
      </c>
      <c r="C355" s="88" t="s">
        <v>642</v>
      </c>
      <c r="D355" s="30" t="s">
        <v>13</v>
      </c>
      <c r="E355" s="55" t="s">
        <v>735</v>
      </c>
      <c r="F355" s="56"/>
      <c r="G355" s="56"/>
      <c r="H355" s="30"/>
      <c r="I355" s="30"/>
      <c r="J355" s="55"/>
      <c r="K355" s="42"/>
      <c r="L355" s="31"/>
      <c r="M355" s="48" t="s">
        <v>28</v>
      </c>
      <c r="N355" s="48"/>
    </row>
    <row r="356" spans="2:14" ht="60" customHeight="1" x14ac:dyDescent="0.35">
      <c r="B356" s="94" t="s">
        <v>626</v>
      </c>
      <c r="C356" s="88" t="s">
        <v>642</v>
      </c>
      <c r="D356" s="30" t="s">
        <v>13</v>
      </c>
      <c r="E356" s="55" t="s">
        <v>687</v>
      </c>
      <c r="F356" s="56"/>
      <c r="G356" s="56"/>
      <c r="H356" s="30"/>
      <c r="I356" s="30"/>
      <c r="J356" s="55"/>
      <c r="K356" s="42"/>
      <c r="L356" s="31"/>
      <c r="M356" s="48" t="s">
        <v>28</v>
      </c>
      <c r="N356" s="48"/>
    </row>
    <row r="357" spans="2:14" ht="72" x14ac:dyDescent="0.35">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54" x14ac:dyDescent="0.35">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52.2" x14ac:dyDescent="0.35">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54" x14ac:dyDescent="0.35">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52.2" x14ac:dyDescent="0.35">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52.2" x14ac:dyDescent="0.35">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52.2" x14ac:dyDescent="0.35">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2" x14ac:dyDescent="0.35">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52.2" x14ac:dyDescent="0.35">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52.2" x14ac:dyDescent="0.35">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52.2" x14ac:dyDescent="0.35">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52.2" x14ac:dyDescent="0.35">
      <c r="B368" s="94" t="s">
        <v>626</v>
      </c>
      <c r="C368" s="88" t="s">
        <v>736</v>
      </c>
      <c r="D368" s="30" t="s">
        <v>13</v>
      </c>
      <c r="E368" s="55" t="s">
        <v>760</v>
      </c>
      <c r="F368" s="56">
        <v>10985</v>
      </c>
      <c r="G368" s="56"/>
      <c r="H368" s="30"/>
      <c r="I368" s="30"/>
      <c r="J368" s="55"/>
      <c r="K368" s="30" t="s">
        <v>698</v>
      </c>
      <c r="L368" s="31" t="s">
        <v>277</v>
      </c>
      <c r="M368" s="48" t="s">
        <v>271</v>
      </c>
      <c r="N368" s="48"/>
    </row>
    <row r="369" spans="2:14" ht="52.2" x14ac:dyDescent="0.35">
      <c r="B369" s="94" t="s">
        <v>626</v>
      </c>
      <c r="C369" s="88" t="s">
        <v>736</v>
      </c>
      <c r="D369" s="30" t="s">
        <v>13</v>
      </c>
      <c r="E369" s="55" t="s">
        <v>761</v>
      </c>
      <c r="F369" s="56">
        <v>400000</v>
      </c>
      <c r="G369" s="56"/>
      <c r="H369" s="30"/>
      <c r="I369" s="30"/>
      <c r="J369" s="55"/>
      <c r="K369" s="42" t="s">
        <v>685</v>
      </c>
      <c r="L369" s="31" t="s">
        <v>277</v>
      </c>
      <c r="M369" s="48" t="s">
        <v>271</v>
      </c>
      <c r="N369" s="48"/>
    </row>
    <row r="370" spans="2:14" ht="52.2" x14ac:dyDescent="0.35">
      <c r="B370" s="94" t="s">
        <v>626</v>
      </c>
      <c r="C370" s="88" t="s">
        <v>736</v>
      </c>
      <c r="D370" s="30" t="s">
        <v>13</v>
      </c>
      <c r="E370" s="55" t="s">
        <v>762</v>
      </c>
      <c r="F370" s="56">
        <v>350000</v>
      </c>
      <c r="G370" s="56"/>
      <c r="H370" s="30"/>
      <c r="I370" s="30"/>
      <c r="J370" s="55"/>
      <c r="K370" s="42" t="s">
        <v>685</v>
      </c>
      <c r="L370" s="31" t="s">
        <v>277</v>
      </c>
      <c r="M370" s="48" t="s">
        <v>271</v>
      </c>
      <c r="N370" s="48"/>
    </row>
    <row r="371" spans="2:14" ht="54" x14ac:dyDescent="0.35">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52.2" x14ac:dyDescent="0.35">
      <c r="B372" s="94" t="s">
        <v>626</v>
      </c>
      <c r="C372" s="88" t="s">
        <v>736</v>
      </c>
      <c r="D372" s="30" t="s">
        <v>13</v>
      </c>
      <c r="E372" s="55" t="s">
        <v>765</v>
      </c>
      <c r="F372" s="56"/>
      <c r="G372" s="56"/>
      <c r="H372" s="30"/>
      <c r="I372" s="30"/>
      <c r="J372" s="55" t="s">
        <v>766</v>
      </c>
      <c r="K372" s="42"/>
      <c r="L372" s="31" t="s">
        <v>767</v>
      </c>
      <c r="M372" s="48" t="s">
        <v>299</v>
      </c>
      <c r="N372" s="48"/>
    </row>
    <row r="373" spans="2:14" ht="108" x14ac:dyDescent="0.35">
      <c r="B373" s="94" t="s">
        <v>626</v>
      </c>
      <c r="C373" s="88" t="s">
        <v>736</v>
      </c>
      <c r="D373" s="30" t="s">
        <v>13</v>
      </c>
      <c r="E373" s="55" t="s">
        <v>768</v>
      </c>
      <c r="F373" s="56"/>
      <c r="G373" s="56"/>
      <c r="H373" s="30"/>
      <c r="I373" s="30"/>
      <c r="J373" s="55" t="s">
        <v>769</v>
      </c>
      <c r="K373" s="42"/>
      <c r="L373" s="31" t="s">
        <v>714</v>
      </c>
      <c r="M373" s="48" t="s">
        <v>299</v>
      </c>
      <c r="N373" s="48"/>
    </row>
    <row r="374" spans="2:14" ht="54" x14ac:dyDescent="0.35">
      <c r="B374" s="94" t="s">
        <v>626</v>
      </c>
      <c r="C374" s="88" t="s">
        <v>736</v>
      </c>
      <c r="D374" s="30" t="s">
        <v>13</v>
      </c>
      <c r="E374" s="55" t="s">
        <v>770</v>
      </c>
      <c r="F374" s="56"/>
      <c r="G374" s="56"/>
      <c r="H374" s="30"/>
      <c r="I374" s="30"/>
      <c r="J374" s="55" t="s">
        <v>771</v>
      </c>
      <c r="K374" s="42"/>
      <c r="L374" s="31" t="s">
        <v>714</v>
      </c>
      <c r="M374" s="48" t="s">
        <v>299</v>
      </c>
      <c r="N374" s="48"/>
    </row>
    <row r="375" spans="2:14" ht="52.2" x14ac:dyDescent="0.35">
      <c r="B375" s="94" t="s">
        <v>626</v>
      </c>
      <c r="C375" s="88" t="s">
        <v>736</v>
      </c>
      <c r="D375" s="30" t="s">
        <v>13</v>
      </c>
      <c r="E375" s="55" t="s">
        <v>772</v>
      </c>
      <c r="F375" s="56"/>
      <c r="G375" s="56"/>
      <c r="H375" s="30"/>
      <c r="I375" s="30"/>
      <c r="J375" s="55" t="s">
        <v>773</v>
      </c>
      <c r="K375" s="42"/>
      <c r="L375" s="31" t="s">
        <v>714</v>
      </c>
      <c r="M375" s="48" t="s">
        <v>299</v>
      </c>
      <c r="N375" s="48"/>
    </row>
    <row r="376" spans="2:14" ht="54" x14ac:dyDescent="0.35">
      <c r="B376" s="94" t="s">
        <v>626</v>
      </c>
      <c r="C376" s="88" t="s">
        <v>736</v>
      </c>
      <c r="D376" s="30" t="s">
        <v>13</v>
      </c>
      <c r="E376" s="46" t="s">
        <v>774</v>
      </c>
      <c r="F376" s="56">
        <v>500000</v>
      </c>
      <c r="G376" s="30"/>
      <c r="H376" s="30"/>
      <c r="I376" s="30"/>
      <c r="J376" s="55" t="s">
        <v>775</v>
      </c>
      <c r="K376" s="42" t="s">
        <v>361</v>
      </c>
      <c r="L376" s="21" t="s">
        <v>776</v>
      </c>
      <c r="M376" s="48" t="s">
        <v>299</v>
      </c>
      <c r="N376" s="48"/>
    </row>
    <row r="377" spans="2:14" ht="54" x14ac:dyDescent="0.35">
      <c r="B377" s="94" t="s">
        <v>626</v>
      </c>
      <c r="C377" s="88" t="s">
        <v>736</v>
      </c>
      <c r="D377" s="30" t="s">
        <v>30</v>
      </c>
      <c r="E377" s="20" t="s">
        <v>777</v>
      </c>
      <c r="F377" s="56"/>
      <c r="G377" s="30"/>
      <c r="H377" s="30"/>
      <c r="I377" s="30"/>
      <c r="J377" s="55"/>
      <c r="K377" s="42" t="s">
        <v>778</v>
      </c>
      <c r="L377" s="21"/>
      <c r="M377" s="48" t="s">
        <v>28</v>
      </c>
      <c r="N377" s="48"/>
    </row>
    <row r="378" spans="2:14" ht="54" x14ac:dyDescent="0.35">
      <c r="B378" s="94" t="s">
        <v>626</v>
      </c>
      <c r="C378" s="88" t="s">
        <v>736</v>
      </c>
      <c r="D378" s="30" t="s">
        <v>30</v>
      </c>
      <c r="E378" s="20" t="s">
        <v>779</v>
      </c>
      <c r="F378" s="56"/>
      <c r="G378" s="30"/>
      <c r="H378" s="30"/>
      <c r="I378" s="30"/>
      <c r="J378" s="55"/>
      <c r="K378" s="42" t="s">
        <v>732</v>
      </c>
      <c r="L378" s="21"/>
      <c r="M378" s="48" t="s">
        <v>28</v>
      </c>
      <c r="N378" s="48"/>
    </row>
    <row r="379" spans="2:14" ht="52.2" x14ac:dyDescent="0.35">
      <c r="B379" s="94" t="s">
        <v>626</v>
      </c>
      <c r="C379" s="88" t="s">
        <v>736</v>
      </c>
      <c r="D379" s="30" t="s">
        <v>13</v>
      </c>
      <c r="E379" s="20" t="s">
        <v>780</v>
      </c>
      <c r="F379" s="56"/>
      <c r="G379" s="30"/>
      <c r="H379" s="30"/>
      <c r="I379" s="30"/>
      <c r="J379" s="55"/>
      <c r="K379" s="42">
        <v>2025</v>
      </c>
      <c r="L379" s="21"/>
      <c r="M379" s="48" t="s">
        <v>28</v>
      </c>
      <c r="N379" s="48"/>
    </row>
    <row r="380" spans="2:14" ht="52.2" x14ac:dyDescent="0.35">
      <c r="B380" s="94" t="s">
        <v>626</v>
      </c>
      <c r="C380" s="88" t="s">
        <v>736</v>
      </c>
      <c r="D380" s="30" t="s">
        <v>13</v>
      </c>
      <c r="E380" s="20" t="s">
        <v>781</v>
      </c>
      <c r="F380" s="30"/>
      <c r="G380" s="30"/>
      <c r="H380" s="30"/>
      <c r="I380" s="30"/>
      <c r="J380" s="21"/>
      <c r="K380" s="30">
        <v>2025</v>
      </c>
      <c r="L380" s="31"/>
      <c r="M380" s="48" t="s">
        <v>28</v>
      </c>
      <c r="N380" s="48"/>
    </row>
    <row r="381" spans="2:14" ht="54" x14ac:dyDescent="0.35">
      <c r="B381" s="94" t="s">
        <v>626</v>
      </c>
      <c r="C381" s="88" t="s">
        <v>736</v>
      </c>
      <c r="D381" s="30" t="s">
        <v>13</v>
      </c>
      <c r="E381" s="20" t="s">
        <v>782</v>
      </c>
      <c r="F381" s="30"/>
      <c r="G381" s="30"/>
      <c r="H381" s="30"/>
      <c r="I381" s="30"/>
      <c r="J381" s="21"/>
      <c r="K381" s="30" t="s">
        <v>783</v>
      </c>
      <c r="L381" s="31"/>
      <c r="M381" s="48" t="s">
        <v>28</v>
      </c>
      <c r="N381" s="48"/>
    </row>
    <row r="382" spans="2:14" ht="52.2" x14ac:dyDescent="0.35">
      <c r="B382" s="94" t="s">
        <v>626</v>
      </c>
      <c r="C382" s="88" t="s">
        <v>736</v>
      </c>
      <c r="D382" s="30" t="s">
        <v>13</v>
      </c>
      <c r="E382" s="20" t="s">
        <v>784</v>
      </c>
      <c r="F382" s="30"/>
      <c r="G382" s="30"/>
      <c r="H382" s="30"/>
      <c r="I382" s="30"/>
      <c r="J382" s="21"/>
      <c r="K382" s="30"/>
      <c r="L382" s="31"/>
      <c r="M382" s="48" t="s">
        <v>32</v>
      </c>
      <c r="N382" s="48"/>
    </row>
    <row r="383" spans="2:14" ht="54" x14ac:dyDescent="0.35">
      <c r="B383" s="94" t="s">
        <v>626</v>
      </c>
      <c r="C383" s="88" t="s">
        <v>785</v>
      </c>
      <c r="D383" s="30" t="s">
        <v>13</v>
      </c>
      <c r="E383" s="20" t="s">
        <v>786</v>
      </c>
      <c r="F383" s="30"/>
      <c r="G383" s="30"/>
      <c r="H383" s="30"/>
      <c r="I383" s="30"/>
      <c r="J383" s="21"/>
      <c r="K383" s="30"/>
      <c r="L383" s="31"/>
      <c r="M383" s="48" t="s">
        <v>28</v>
      </c>
      <c r="N383" s="48"/>
    </row>
    <row r="384" spans="2:14" ht="54" x14ac:dyDescent="0.35">
      <c r="B384" s="94" t="s">
        <v>626</v>
      </c>
      <c r="C384" s="88" t="s">
        <v>787</v>
      </c>
      <c r="D384" s="30" t="s">
        <v>13</v>
      </c>
      <c r="E384" s="20" t="s">
        <v>788</v>
      </c>
      <c r="F384" s="30">
        <v>40000</v>
      </c>
      <c r="G384" s="30"/>
      <c r="H384" s="30"/>
      <c r="I384" s="30"/>
      <c r="J384" s="20" t="s">
        <v>789</v>
      </c>
      <c r="K384" s="30">
        <v>2023</v>
      </c>
      <c r="L384" s="31" t="s">
        <v>790</v>
      </c>
      <c r="M384" s="48" t="s">
        <v>299</v>
      </c>
      <c r="N384" s="48"/>
    </row>
    <row r="385" spans="2:14" ht="52.2" x14ac:dyDescent="0.35">
      <c r="B385" s="94" t="s">
        <v>626</v>
      </c>
      <c r="C385" s="88" t="s">
        <v>787</v>
      </c>
      <c r="D385" s="30" t="s">
        <v>13</v>
      </c>
      <c r="E385" s="20" t="s">
        <v>791</v>
      </c>
      <c r="F385" s="30">
        <v>1000000</v>
      </c>
      <c r="G385" s="30"/>
      <c r="H385" s="30"/>
      <c r="I385" s="30"/>
      <c r="J385" s="21" t="s">
        <v>792</v>
      </c>
      <c r="K385" s="30">
        <v>2024</v>
      </c>
      <c r="L385" s="31" t="s">
        <v>790</v>
      </c>
      <c r="M385" s="48" t="s">
        <v>299</v>
      </c>
      <c r="N385" s="48"/>
    </row>
    <row r="386" spans="2:14" ht="52.2" x14ac:dyDescent="0.35">
      <c r="B386" s="94" t="s">
        <v>626</v>
      </c>
      <c r="C386" s="88" t="s">
        <v>787</v>
      </c>
      <c r="D386" s="30" t="s">
        <v>13</v>
      </c>
      <c r="E386" s="20" t="s">
        <v>793</v>
      </c>
      <c r="F386" s="30">
        <v>60000</v>
      </c>
      <c r="G386" s="30"/>
      <c r="H386" s="30"/>
      <c r="I386" s="30"/>
      <c r="J386" s="21" t="s">
        <v>794</v>
      </c>
      <c r="K386" s="30">
        <v>2024</v>
      </c>
      <c r="L386" s="31" t="s">
        <v>790</v>
      </c>
      <c r="M386" s="48" t="s">
        <v>299</v>
      </c>
      <c r="N386" s="48"/>
    </row>
    <row r="387" spans="2:14" ht="52.2" x14ac:dyDescent="0.35">
      <c r="B387" s="94" t="s">
        <v>626</v>
      </c>
      <c r="C387" s="88" t="s">
        <v>787</v>
      </c>
      <c r="D387" s="30" t="s">
        <v>13</v>
      </c>
      <c r="E387" s="20" t="s">
        <v>795</v>
      </c>
      <c r="F387" s="30">
        <v>150000</v>
      </c>
      <c r="G387" s="30"/>
      <c r="H387" s="30"/>
      <c r="I387" s="30"/>
      <c r="J387" s="21" t="s">
        <v>796</v>
      </c>
      <c r="K387" s="30">
        <v>2024</v>
      </c>
      <c r="L387" s="21" t="s">
        <v>797</v>
      </c>
      <c r="M387" s="48" t="s">
        <v>299</v>
      </c>
      <c r="N387" s="48"/>
    </row>
    <row r="388" spans="2:14" ht="52.2" x14ac:dyDescent="0.35">
      <c r="B388" s="94" t="s">
        <v>626</v>
      </c>
      <c r="C388" s="88" t="s">
        <v>736</v>
      </c>
      <c r="D388" s="30"/>
      <c r="E388" s="22" t="s">
        <v>798</v>
      </c>
      <c r="F388" s="30"/>
      <c r="G388" s="30"/>
      <c r="H388" s="30"/>
      <c r="I388" s="30"/>
      <c r="J388" s="21"/>
      <c r="K388" s="30"/>
      <c r="L388" s="31"/>
      <c r="M388" s="48" t="s">
        <v>28</v>
      </c>
      <c r="N388" s="48"/>
    </row>
    <row r="389" spans="2:14" x14ac:dyDescent="0.35">
      <c r="B389" s="89"/>
      <c r="C389" s="88"/>
      <c r="D389" s="30"/>
      <c r="E389" s="35"/>
      <c r="F389" s="30"/>
      <c r="G389" s="30"/>
      <c r="H389" s="30"/>
      <c r="I389" s="30"/>
      <c r="J389" s="41"/>
      <c r="K389" s="30"/>
      <c r="L389" s="31"/>
      <c r="M389" s="43"/>
      <c r="N389" s="48"/>
    </row>
    <row r="390" spans="2:14" ht="70.2" x14ac:dyDescent="0.35">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0.2" x14ac:dyDescent="0.35">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0.2" x14ac:dyDescent="0.35">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0.2" x14ac:dyDescent="0.35">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25.4" x14ac:dyDescent="0.35">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0.2" x14ac:dyDescent="0.35">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0.2" x14ac:dyDescent="0.35">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0.2" x14ac:dyDescent="0.35">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0.2" x14ac:dyDescent="0.35">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0.2" x14ac:dyDescent="0.35">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194.4" x14ac:dyDescent="0.35">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66.8" x14ac:dyDescent="0.35">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0.2" x14ac:dyDescent="0.35">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0.2" x14ac:dyDescent="0.35">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0.2" x14ac:dyDescent="0.35">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0.2" x14ac:dyDescent="0.35">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11.6" x14ac:dyDescent="0.35">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66.8" x14ac:dyDescent="0.35">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166.8" x14ac:dyDescent="0.35">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49.6" x14ac:dyDescent="0.35">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0.2" x14ac:dyDescent="0.35">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66.8" x14ac:dyDescent="0.35">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70.2" x14ac:dyDescent="0.35">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25.4" x14ac:dyDescent="0.35">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11.6" x14ac:dyDescent="0.35">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53" x14ac:dyDescent="0.35">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97.8" x14ac:dyDescent="0.35">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194.4" x14ac:dyDescent="0.35">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72" x14ac:dyDescent="0.35">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0.2" x14ac:dyDescent="0.35">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0.2" x14ac:dyDescent="0.35">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97.8" x14ac:dyDescent="0.35">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0.2" x14ac:dyDescent="0.35">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0.2" x14ac:dyDescent="0.35">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84" x14ac:dyDescent="0.35">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0.2" x14ac:dyDescent="0.35">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25.4" x14ac:dyDescent="0.35">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194.4" x14ac:dyDescent="0.35">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0.2" x14ac:dyDescent="0.35">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0.2" x14ac:dyDescent="0.35">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0.2" x14ac:dyDescent="0.35">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0.2" x14ac:dyDescent="0.35">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26" x14ac:dyDescent="0.35">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0.2" x14ac:dyDescent="0.35">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0.2" x14ac:dyDescent="0.35">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2" x14ac:dyDescent="0.35">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0.2" x14ac:dyDescent="0.35">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0.2" x14ac:dyDescent="0.35">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0.2" x14ac:dyDescent="0.35">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0.2" x14ac:dyDescent="0.35">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0.2" x14ac:dyDescent="0.35">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0.2" x14ac:dyDescent="0.35">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0.2" x14ac:dyDescent="0.35">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0.2" x14ac:dyDescent="0.35">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0.2" x14ac:dyDescent="0.35">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0.2" x14ac:dyDescent="0.35">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0.2" x14ac:dyDescent="0.35">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0.2" x14ac:dyDescent="0.35">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0.2" x14ac:dyDescent="0.35">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0.2" x14ac:dyDescent="0.35">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0.2" x14ac:dyDescent="0.35">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0.2" x14ac:dyDescent="0.35">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0.2" x14ac:dyDescent="0.35">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0.2" x14ac:dyDescent="0.35">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0" x14ac:dyDescent="0.35">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0.2" x14ac:dyDescent="0.35">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0.2" x14ac:dyDescent="0.35">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0.2" x14ac:dyDescent="0.35">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0.2" x14ac:dyDescent="0.35">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0.2" x14ac:dyDescent="0.35">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0.2" x14ac:dyDescent="0.35">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0.2" x14ac:dyDescent="0.35">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0.2" x14ac:dyDescent="0.35">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0.2" x14ac:dyDescent="0.35">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0.2" x14ac:dyDescent="0.35">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0.2" x14ac:dyDescent="0.35">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0.2" x14ac:dyDescent="0.35">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0.2" x14ac:dyDescent="0.35">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0.2" x14ac:dyDescent="0.35">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0.2" x14ac:dyDescent="0.35">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0.2" x14ac:dyDescent="0.35">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0.2" x14ac:dyDescent="0.35">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0.2" x14ac:dyDescent="0.35">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0.2" x14ac:dyDescent="0.35">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0.2" x14ac:dyDescent="0.35">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2" x14ac:dyDescent="0.35">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0.2" x14ac:dyDescent="0.35">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2" x14ac:dyDescent="0.35">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0.2" x14ac:dyDescent="0.35">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0.2" x14ac:dyDescent="0.35">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0.2" x14ac:dyDescent="0.35">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0.2" x14ac:dyDescent="0.35">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0.2" x14ac:dyDescent="0.35">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0.2" x14ac:dyDescent="0.35">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0.2" x14ac:dyDescent="0.35">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0.2" x14ac:dyDescent="0.35">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0.2" x14ac:dyDescent="0.35">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0.2" x14ac:dyDescent="0.35">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0.2" x14ac:dyDescent="0.35">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2" x14ac:dyDescent="0.35">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0.2" x14ac:dyDescent="0.35">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0.2" x14ac:dyDescent="0.35">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0.2" x14ac:dyDescent="0.35">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0.2" x14ac:dyDescent="0.35">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0.2" x14ac:dyDescent="0.35">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0.2" x14ac:dyDescent="0.35">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0.2" x14ac:dyDescent="0.35">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0.2" x14ac:dyDescent="0.35">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0.2" x14ac:dyDescent="0.35">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0.2" x14ac:dyDescent="0.35">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0.2" x14ac:dyDescent="0.35">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0.2" x14ac:dyDescent="0.35">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0.2" x14ac:dyDescent="0.35">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0.2" x14ac:dyDescent="0.35">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0" x14ac:dyDescent="0.35">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0.2" x14ac:dyDescent="0.35">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0.2" x14ac:dyDescent="0.35">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0.2" x14ac:dyDescent="0.35">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0.2" x14ac:dyDescent="0.35">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0.2" x14ac:dyDescent="0.35">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0.2" x14ac:dyDescent="0.35">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2" x14ac:dyDescent="0.35">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70.2" x14ac:dyDescent="0.35">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70.2" x14ac:dyDescent="0.35">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70.2" x14ac:dyDescent="0.35">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70.2" x14ac:dyDescent="0.35">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70.2" x14ac:dyDescent="0.35">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70" x14ac:dyDescent="0.35">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08" x14ac:dyDescent="0.35">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70.2" x14ac:dyDescent="0.35">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70.2" x14ac:dyDescent="0.35">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70.2" x14ac:dyDescent="0.35">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70.2" x14ac:dyDescent="0.35">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70.2" x14ac:dyDescent="0.35">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70.2" x14ac:dyDescent="0.35">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70.2" x14ac:dyDescent="0.35">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70.2" x14ac:dyDescent="0.35">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70.2" x14ac:dyDescent="0.35">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70.2" x14ac:dyDescent="0.35">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70.2" x14ac:dyDescent="0.35">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6" x14ac:dyDescent="0.35">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4" x14ac:dyDescent="0.35">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6" x14ac:dyDescent="0.35">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08" x14ac:dyDescent="0.35">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54" x14ac:dyDescent="0.35">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72" x14ac:dyDescent="0.35">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44" x14ac:dyDescent="0.35">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22.4" x14ac:dyDescent="0.35">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22.4" x14ac:dyDescent="0.35">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22.4" x14ac:dyDescent="0.35">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22.4" x14ac:dyDescent="0.35">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22.4" x14ac:dyDescent="0.35">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22.4" x14ac:dyDescent="0.35">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22.4" x14ac:dyDescent="0.35">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22.4" x14ac:dyDescent="0.35">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22.4" x14ac:dyDescent="0.35">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22.4" x14ac:dyDescent="0.35">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52.8" x14ac:dyDescent="0.35">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54" x14ac:dyDescent="0.35">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54" x14ac:dyDescent="0.35">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52.8" x14ac:dyDescent="0.35">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2" x14ac:dyDescent="0.35">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5">
      <c r="B552" s="89"/>
      <c r="C552" s="88"/>
      <c r="D552" s="30"/>
      <c r="E552" s="35"/>
      <c r="F552" s="45"/>
      <c r="G552" s="45"/>
      <c r="H552" s="30"/>
      <c r="I552" s="30"/>
      <c r="J552" s="41"/>
      <c r="K552" s="42"/>
      <c r="L552" s="21"/>
      <c r="M552" s="43"/>
      <c r="N552" s="43"/>
    </row>
    <row r="553" spans="2:14" ht="108" x14ac:dyDescent="0.35">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4" x14ac:dyDescent="0.35">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6" x14ac:dyDescent="0.35">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34" x14ac:dyDescent="0.35">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26" x14ac:dyDescent="0.35">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0" x14ac:dyDescent="0.35">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2" x14ac:dyDescent="0.35">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6" x14ac:dyDescent="0.35">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6" x14ac:dyDescent="0.35">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6" x14ac:dyDescent="0.35">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4" x14ac:dyDescent="0.35">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90" x14ac:dyDescent="0.35">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72" x14ac:dyDescent="0.35">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0" x14ac:dyDescent="0.35">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26" x14ac:dyDescent="0.35">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4.799999999999997" x14ac:dyDescent="0.35">
      <c r="B568" s="62" t="s">
        <v>1112</v>
      </c>
      <c r="C568" s="88" t="s">
        <v>1113</v>
      </c>
      <c r="D568" s="30" t="s">
        <v>13</v>
      </c>
      <c r="E568" s="55"/>
      <c r="F568" s="56"/>
      <c r="G568" s="56"/>
      <c r="H568" s="56"/>
      <c r="I568" s="56"/>
      <c r="J568" s="55"/>
      <c r="K568" s="26"/>
      <c r="L568" s="55"/>
      <c r="M568" s="56" t="s">
        <v>262</v>
      </c>
      <c r="N568" s="48"/>
    </row>
    <row r="569" spans="2:14" ht="36" x14ac:dyDescent="0.35">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4.799999999999997" x14ac:dyDescent="0.35">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0" x14ac:dyDescent="0.35">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08" x14ac:dyDescent="0.35">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6" x14ac:dyDescent="0.35">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6" x14ac:dyDescent="0.35">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x14ac:dyDescent="0.35">
      <c r="B575" s="98" t="s">
        <v>1112</v>
      </c>
      <c r="C575" s="99" t="s">
        <v>1159</v>
      </c>
      <c r="D575" s="30" t="s">
        <v>13</v>
      </c>
      <c r="E575" s="61"/>
      <c r="F575" s="3"/>
      <c r="G575" s="3"/>
      <c r="H575" s="3"/>
      <c r="I575" s="3"/>
      <c r="J575" s="62"/>
      <c r="K575" s="3"/>
      <c r="L575" s="62"/>
      <c r="M575" s="56" t="s">
        <v>262</v>
      </c>
      <c r="N575" s="48"/>
    </row>
    <row r="576" spans="2:14" x14ac:dyDescent="0.35">
      <c r="B576" s="98" t="s">
        <v>1112</v>
      </c>
      <c r="C576" s="99"/>
      <c r="D576" s="30" t="s">
        <v>13</v>
      </c>
      <c r="E576" s="61"/>
      <c r="F576" s="3"/>
      <c r="G576" s="3"/>
      <c r="H576" s="3"/>
      <c r="I576" s="3"/>
      <c r="J576" s="62"/>
      <c r="K576" s="3"/>
      <c r="L576" s="62"/>
      <c r="M576" s="56" t="s">
        <v>262</v>
      </c>
      <c r="N576" s="48"/>
    </row>
    <row r="577" spans="2:14" x14ac:dyDescent="0.35">
      <c r="B577" s="98" t="s">
        <v>1112</v>
      </c>
      <c r="C577" s="100"/>
      <c r="D577" s="30" t="s">
        <v>13</v>
      </c>
      <c r="E577" s="61"/>
      <c r="F577" s="3"/>
      <c r="G577" s="3"/>
      <c r="H577" s="3"/>
      <c r="I577" s="3"/>
      <c r="J577" s="62"/>
      <c r="K577" s="3"/>
      <c r="L577" s="62"/>
      <c r="M577" s="56" t="s">
        <v>262</v>
      </c>
      <c r="N577" s="48"/>
    </row>
    <row r="578" spans="2:14" ht="126" x14ac:dyDescent="0.35">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2" x14ac:dyDescent="0.35">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4.799999999999997" x14ac:dyDescent="0.35">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4" x14ac:dyDescent="0.35">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4" x14ac:dyDescent="0.35">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6" x14ac:dyDescent="0.35">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4.799999999999997" x14ac:dyDescent="0.35">
      <c r="B584" s="102" t="s">
        <v>1112</v>
      </c>
      <c r="C584" s="99" t="s">
        <v>1176</v>
      </c>
      <c r="D584" s="30" t="s">
        <v>13</v>
      </c>
      <c r="E584" s="70"/>
      <c r="F584" s="70"/>
      <c r="G584" s="70"/>
      <c r="H584" s="70"/>
      <c r="I584" s="70"/>
      <c r="J584" s="70"/>
      <c r="K584" s="70"/>
      <c r="L584" s="70"/>
      <c r="M584" s="56" t="s">
        <v>262</v>
      </c>
      <c r="N584" s="48"/>
    </row>
    <row r="585" spans="2:14" x14ac:dyDescent="0.35">
      <c r="B585" s="102" t="s">
        <v>1112</v>
      </c>
      <c r="C585" s="102"/>
      <c r="D585" s="30" t="s">
        <v>13</v>
      </c>
      <c r="E585" s="70"/>
      <c r="F585" s="70"/>
      <c r="G585" s="70"/>
      <c r="H585" s="70"/>
      <c r="I585" s="70"/>
      <c r="J585" s="70"/>
      <c r="K585" s="70"/>
      <c r="L585" s="70"/>
      <c r="M585" s="56" t="s">
        <v>262</v>
      </c>
      <c r="N585" s="48"/>
    </row>
    <row r="586" spans="2:14" x14ac:dyDescent="0.35">
      <c r="B586" s="102" t="s">
        <v>1112</v>
      </c>
      <c r="C586" s="102"/>
      <c r="D586" s="30" t="s">
        <v>13</v>
      </c>
      <c r="E586" s="55"/>
      <c r="F586" s="56"/>
      <c r="G586" s="56"/>
      <c r="H586" s="56"/>
      <c r="I586" s="56"/>
      <c r="J586" s="55"/>
      <c r="K586" s="26"/>
      <c r="L586" s="55"/>
      <c r="M586" s="56" t="s">
        <v>262</v>
      </c>
      <c r="N586" s="48"/>
    </row>
    <row r="587" spans="2:14" ht="87" x14ac:dyDescent="0.35">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87" x14ac:dyDescent="0.35">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87" x14ac:dyDescent="0.35">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08" x14ac:dyDescent="0.35">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6" x14ac:dyDescent="0.35">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26" x14ac:dyDescent="0.35">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0" x14ac:dyDescent="0.35">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5">
      <c r="B594" s="90" t="s">
        <v>1112</v>
      </c>
      <c r="C594" s="100" t="s">
        <v>1186</v>
      </c>
      <c r="D594" s="30" t="s">
        <v>13</v>
      </c>
      <c r="E594" s="55"/>
      <c r="F594" s="56"/>
      <c r="G594" s="56"/>
      <c r="H594" s="56"/>
      <c r="I594" s="56"/>
      <c r="J594" s="55"/>
      <c r="K594" s="26"/>
      <c r="L594" s="56"/>
      <c r="M594" s="56" t="s">
        <v>262</v>
      </c>
      <c r="N594" s="48"/>
    </row>
    <row r="595" spans="2:14" ht="54" x14ac:dyDescent="0.35">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0" x14ac:dyDescent="0.35">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62" x14ac:dyDescent="0.35">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26" x14ac:dyDescent="0.35">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6" x14ac:dyDescent="0.35">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0" x14ac:dyDescent="0.35">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2" x14ac:dyDescent="0.35">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0" x14ac:dyDescent="0.35">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72" x14ac:dyDescent="0.35">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08" x14ac:dyDescent="0.35">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6" x14ac:dyDescent="0.35">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2" x14ac:dyDescent="0.35">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5">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6" x14ac:dyDescent="0.35">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6" x14ac:dyDescent="0.35">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54" x14ac:dyDescent="0.35">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0" x14ac:dyDescent="0.35">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6" x14ac:dyDescent="0.35">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0" x14ac:dyDescent="0.35">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6" x14ac:dyDescent="0.35">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6" x14ac:dyDescent="0.35">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4" x14ac:dyDescent="0.35">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6" x14ac:dyDescent="0.35">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6" x14ac:dyDescent="0.35">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4" x14ac:dyDescent="0.35">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54" x14ac:dyDescent="0.35">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0" x14ac:dyDescent="0.35">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2" x14ac:dyDescent="0.35">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5">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2" x14ac:dyDescent="0.35">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6" x14ac:dyDescent="0.35">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54" x14ac:dyDescent="0.35">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6" x14ac:dyDescent="0.35">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6" x14ac:dyDescent="0.35">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4" x14ac:dyDescent="0.35">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6" x14ac:dyDescent="0.35">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4" x14ac:dyDescent="0.35">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0" x14ac:dyDescent="0.35">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5">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08" x14ac:dyDescent="0.35">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0" x14ac:dyDescent="0.35">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6" x14ac:dyDescent="0.35">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6" x14ac:dyDescent="0.35">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2.2" x14ac:dyDescent="0.35">
      <c r="B638" s="102" t="s">
        <v>1282</v>
      </c>
      <c r="C638" s="99" t="s">
        <v>1283</v>
      </c>
      <c r="D638" s="30" t="s">
        <v>13</v>
      </c>
      <c r="E638" s="55"/>
      <c r="F638" s="56"/>
      <c r="G638" s="56"/>
      <c r="H638" s="56"/>
      <c r="I638" s="56"/>
      <c r="J638" s="55"/>
      <c r="K638" s="26"/>
      <c r="L638" s="55"/>
      <c r="M638" s="56" t="s">
        <v>262</v>
      </c>
      <c r="N638" s="48"/>
    </row>
    <row r="639" spans="2:14" ht="90" x14ac:dyDescent="0.35">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44" x14ac:dyDescent="0.35">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2" x14ac:dyDescent="0.35">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08" x14ac:dyDescent="0.35">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0" x14ac:dyDescent="0.35">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08" x14ac:dyDescent="0.35">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26" x14ac:dyDescent="0.35">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0" x14ac:dyDescent="0.35">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54" x14ac:dyDescent="0.35">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2" x14ac:dyDescent="0.35">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6" x14ac:dyDescent="0.35">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26" x14ac:dyDescent="0.35">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270" x14ac:dyDescent="0.35">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42" x14ac:dyDescent="0.35">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26" x14ac:dyDescent="0.35">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2" x14ac:dyDescent="0.35">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6" x14ac:dyDescent="0.35">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1.2" x14ac:dyDescent="0.35">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4.799999999999997" x14ac:dyDescent="0.35">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1.2" x14ac:dyDescent="0.35">
      <c r="B658" s="102" t="s">
        <v>1282</v>
      </c>
      <c r="C658" s="92" t="s">
        <v>1305</v>
      </c>
      <c r="D658" s="30" t="s">
        <v>13</v>
      </c>
      <c r="E658" s="69" t="s">
        <v>1327</v>
      </c>
      <c r="F658" s="69">
        <v>1500000</v>
      </c>
      <c r="G658" s="69"/>
      <c r="H658" s="69"/>
      <c r="I658" s="69"/>
      <c r="J658" s="69" t="s">
        <v>1328</v>
      </c>
      <c r="K658" s="69">
        <v>2021</v>
      </c>
      <c r="L658" s="69"/>
      <c r="M658" s="70" t="s">
        <v>23</v>
      </c>
      <c r="N658" s="48"/>
    </row>
    <row r="659" spans="2:14" ht="81.599999999999994" x14ac:dyDescent="0.35">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42.80000000000001" x14ac:dyDescent="0.35">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40.799999999999997" x14ac:dyDescent="0.35">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799999999999997" x14ac:dyDescent="0.35">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1.2" x14ac:dyDescent="0.35">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799999999999997" x14ac:dyDescent="0.35">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799999999999997" x14ac:dyDescent="0.35">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61.2" x14ac:dyDescent="0.35">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61.2" x14ac:dyDescent="0.35">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799999999999997" x14ac:dyDescent="0.35">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6" x14ac:dyDescent="0.35">
      <c r="B669" s="102" t="s">
        <v>1350</v>
      </c>
      <c r="C669" s="102" t="s">
        <v>1351</v>
      </c>
      <c r="D669" s="30" t="s">
        <v>13</v>
      </c>
      <c r="E669" s="71" t="s">
        <v>1352</v>
      </c>
      <c r="F669" s="72" t="s">
        <v>1353</v>
      </c>
      <c r="G669" s="72"/>
      <c r="H669" s="42"/>
      <c r="I669" s="42"/>
      <c r="J669" s="70"/>
      <c r="K669" s="73" t="s">
        <v>689</v>
      </c>
      <c r="L669" s="72" t="s">
        <v>1354</v>
      </c>
      <c r="M669" s="42" t="s">
        <v>271</v>
      </c>
      <c r="N669" s="48"/>
    </row>
    <row r="670" spans="2:14" ht="36" x14ac:dyDescent="0.35">
      <c r="B670" s="102" t="s">
        <v>1350</v>
      </c>
      <c r="C670" s="100" t="s">
        <v>1186</v>
      </c>
      <c r="D670" s="30" t="s">
        <v>13</v>
      </c>
      <c r="E670" s="104" t="s">
        <v>1355</v>
      </c>
      <c r="F670" s="76">
        <v>15000</v>
      </c>
      <c r="G670" s="105"/>
      <c r="H670" s="42"/>
      <c r="I670" s="42"/>
      <c r="J670" s="70"/>
      <c r="K670" s="75" t="s">
        <v>1356</v>
      </c>
      <c r="L670" s="83" t="s">
        <v>1357</v>
      </c>
      <c r="M670" s="42" t="s">
        <v>271</v>
      </c>
      <c r="N670" s="48"/>
    </row>
    <row r="671" spans="2:14" ht="36" x14ac:dyDescent="0.35">
      <c r="B671" s="102" t="s">
        <v>1350</v>
      </c>
      <c r="C671" s="92" t="s">
        <v>1113</v>
      </c>
      <c r="D671" s="30" t="s">
        <v>13</v>
      </c>
      <c r="E671" s="104" t="s">
        <v>1358</v>
      </c>
      <c r="F671" s="74">
        <v>1400000</v>
      </c>
      <c r="G671" s="75"/>
      <c r="H671" s="42"/>
      <c r="I671" s="42"/>
      <c r="J671" s="70"/>
      <c r="K671" s="75" t="s">
        <v>1359</v>
      </c>
      <c r="L671" s="75" t="s">
        <v>1354</v>
      </c>
      <c r="M671" s="42" t="s">
        <v>271</v>
      </c>
      <c r="N671" s="48"/>
    </row>
    <row r="672" spans="2:14" ht="36" x14ac:dyDescent="0.35">
      <c r="B672" s="102" t="s">
        <v>1350</v>
      </c>
      <c r="C672" s="92" t="s">
        <v>1113</v>
      </c>
      <c r="D672" s="30" t="s">
        <v>13</v>
      </c>
      <c r="E672" s="104" t="s">
        <v>1360</v>
      </c>
      <c r="F672" s="76">
        <v>200000</v>
      </c>
      <c r="G672" s="75"/>
      <c r="H672" s="42"/>
      <c r="I672" s="42"/>
      <c r="J672" s="70"/>
      <c r="K672" s="75" t="s">
        <v>1361</v>
      </c>
      <c r="L672" s="82" t="s">
        <v>1357</v>
      </c>
      <c r="M672" s="42" t="s">
        <v>271</v>
      </c>
      <c r="N672" s="48"/>
    </row>
    <row r="673" spans="2:14" ht="34.799999999999997" x14ac:dyDescent="0.35">
      <c r="B673" s="102" t="s">
        <v>1350</v>
      </c>
      <c r="C673" s="92" t="s">
        <v>1113</v>
      </c>
      <c r="D673" s="30" t="s">
        <v>13</v>
      </c>
      <c r="E673" s="106"/>
      <c r="F673" s="106"/>
      <c r="G673" s="73"/>
      <c r="H673" s="42"/>
      <c r="I673" s="42"/>
      <c r="J673" s="70"/>
      <c r="K673" s="106"/>
      <c r="L673" s="106"/>
      <c r="M673" s="42" t="s">
        <v>271</v>
      </c>
      <c r="N673" s="48"/>
    </row>
    <row r="674" spans="2:14" ht="34.799999999999997" x14ac:dyDescent="0.35">
      <c r="B674" s="102" t="s">
        <v>1350</v>
      </c>
      <c r="C674" s="92" t="s">
        <v>1113</v>
      </c>
      <c r="D674" s="30" t="s">
        <v>13</v>
      </c>
      <c r="E674" s="104" t="s">
        <v>1362</v>
      </c>
      <c r="F674" s="76">
        <v>950000</v>
      </c>
      <c r="G674" s="75"/>
      <c r="H674" s="42"/>
      <c r="I674" s="42"/>
      <c r="J674" s="70"/>
      <c r="K674" s="75" t="s">
        <v>1359</v>
      </c>
      <c r="L674" s="75" t="s">
        <v>1354</v>
      </c>
      <c r="M674" s="42" t="s">
        <v>271</v>
      </c>
      <c r="N674" s="48"/>
    </row>
    <row r="675" spans="2:14" ht="34.799999999999997" x14ac:dyDescent="0.35">
      <c r="B675" s="102" t="s">
        <v>1350</v>
      </c>
      <c r="C675" s="92" t="s">
        <v>1113</v>
      </c>
      <c r="D675" s="30" t="s">
        <v>13</v>
      </c>
      <c r="E675" s="106"/>
      <c r="F675" s="106"/>
      <c r="G675" s="73"/>
      <c r="H675" s="42"/>
      <c r="I675" s="42"/>
      <c r="J675" s="42"/>
      <c r="K675" s="106"/>
      <c r="L675" s="106"/>
      <c r="M675" s="42" t="s">
        <v>271</v>
      </c>
      <c r="N675" s="48"/>
    </row>
    <row r="676" spans="2:14" ht="34.799999999999997" x14ac:dyDescent="0.35">
      <c r="B676" s="102" t="s">
        <v>1350</v>
      </c>
      <c r="C676" s="92" t="s">
        <v>1113</v>
      </c>
      <c r="D676" s="30" t="s">
        <v>13</v>
      </c>
      <c r="E676" s="104" t="s">
        <v>1363</v>
      </c>
      <c r="F676" s="74">
        <v>50000</v>
      </c>
      <c r="G676" s="75"/>
      <c r="H676" s="42"/>
      <c r="I676" s="42"/>
      <c r="J676" s="42"/>
      <c r="K676" s="75" t="s">
        <v>1359</v>
      </c>
      <c r="L676" s="75" t="s">
        <v>1354</v>
      </c>
      <c r="M676" s="42" t="s">
        <v>271</v>
      </c>
      <c r="N676" s="48"/>
    </row>
    <row r="677" spans="2:14" ht="34.799999999999997" x14ac:dyDescent="0.35">
      <c r="B677" s="102" t="s">
        <v>1350</v>
      </c>
      <c r="C677" s="92" t="s">
        <v>1113</v>
      </c>
      <c r="D677" s="30" t="s">
        <v>13</v>
      </c>
      <c r="E677" s="104" t="s">
        <v>1364</v>
      </c>
      <c r="F677" s="74">
        <v>160000</v>
      </c>
      <c r="G677" s="75"/>
      <c r="H677" s="42"/>
      <c r="I677" s="42"/>
      <c r="J677" s="42"/>
      <c r="K677" s="75" t="s">
        <v>1359</v>
      </c>
      <c r="L677" s="75" t="s">
        <v>1354</v>
      </c>
      <c r="M677" s="42" t="s">
        <v>271</v>
      </c>
      <c r="N677" s="48"/>
    </row>
    <row r="678" spans="2:14" ht="36" x14ac:dyDescent="0.35">
      <c r="B678" s="102" t="s">
        <v>1350</v>
      </c>
      <c r="C678" s="92" t="s">
        <v>1113</v>
      </c>
      <c r="D678" s="30" t="s">
        <v>13</v>
      </c>
      <c r="E678" s="104" t="s">
        <v>1365</v>
      </c>
      <c r="F678" s="74">
        <v>780000</v>
      </c>
      <c r="G678" s="75"/>
      <c r="H678" s="42"/>
      <c r="I678" s="42"/>
      <c r="J678" s="42"/>
      <c r="K678" s="75" t="s">
        <v>1359</v>
      </c>
      <c r="L678" s="75" t="s">
        <v>1354</v>
      </c>
      <c r="M678" s="42" t="s">
        <v>271</v>
      </c>
      <c r="N678" s="48"/>
    </row>
    <row r="679" spans="2:14" ht="36" x14ac:dyDescent="0.35">
      <c r="B679" s="102" t="s">
        <v>1350</v>
      </c>
      <c r="C679" s="92" t="s">
        <v>1113</v>
      </c>
      <c r="D679" s="30" t="s">
        <v>13</v>
      </c>
      <c r="E679" s="104" t="s">
        <v>1366</v>
      </c>
      <c r="F679" s="74">
        <v>45000</v>
      </c>
      <c r="G679" s="75"/>
      <c r="H679" s="42"/>
      <c r="I679" s="42"/>
      <c r="J679" s="42"/>
      <c r="K679" s="75" t="s">
        <v>1359</v>
      </c>
      <c r="L679" s="75" t="s">
        <v>1354</v>
      </c>
      <c r="M679" s="42" t="s">
        <v>271</v>
      </c>
      <c r="N679" s="48"/>
    </row>
    <row r="680" spans="2:14" ht="72" x14ac:dyDescent="0.35">
      <c r="B680" s="102" t="s">
        <v>1350</v>
      </c>
      <c r="C680" s="92" t="s">
        <v>1113</v>
      </c>
      <c r="D680" s="30" t="s">
        <v>13</v>
      </c>
      <c r="E680" s="71" t="s">
        <v>1367</v>
      </c>
      <c r="F680" s="73" t="s">
        <v>1368</v>
      </c>
      <c r="G680" s="73"/>
      <c r="H680" s="42"/>
      <c r="I680" s="42"/>
      <c r="J680" s="42"/>
      <c r="K680" s="73" t="s">
        <v>689</v>
      </c>
      <c r="L680" s="73" t="s">
        <v>1354</v>
      </c>
      <c r="M680" s="42" t="s">
        <v>271</v>
      </c>
      <c r="N680" s="48"/>
    </row>
    <row r="681" spans="2:14" ht="54" x14ac:dyDescent="0.35">
      <c r="B681" s="102" t="s">
        <v>1350</v>
      </c>
      <c r="C681" s="92" t="s">
        <v>1113</v>
      </c>
      <c r="D681" s="30" t="s">
        <v>13</v>
      </c>
      <c r="E681" s="104" t="s">
        <v>1369</v>
      </c>
      <c r="F681" s="74">
        <v>950000</v>
      </c>
      <c r="G681" s="75"/>
      <c r="H681" s="42"/>
      <c r="I681" s="42"/>
      <c r="J681" s="42"/>
      <c r="K681" s="75" t="s">
        <v>1370</v>
      </c>
      <c r="L681" s="75" t="s">
        <v>1354</v>
      </c>
      <c r="M681" s="42" t="s">
        <v>271</v>
      </c>
      <c r="N681" s="48"/>
    </row>
    <row r="682" spans="2:14" ht="34.799999999999997" x14ac:dyDescent="0.35">
      <c r="B682" s="102" t="s">
        <v>1350</v>
      </c>
      <c r="C682" s="92" t="s">
        <v>1113</v>
      </c>
      <c r="D682" s="30" t="s">
        <v>13</v>
      </c>
      <c r="E682" s="77" t="s">
        <v>1371</v>
      </c>
      <c r="F682" s="72" t="s">
        <v>1368</v>
      </c>
      <c r="G682" s="73"/>
      <c r="H682" s="42"/>
      <c r="I682" s="42"/>
      <c r="J682" s="42"/>
      <c r="K682" s="72" t="s">
        <v>1372</v>
      </c>
      <c r="L682" s="72" t="s">
        <v>1354</v>
      </c>
      <c r="M682" s="42" t="s">
        <v>271</v>
      </c>
      <c r="N682" s="48"/>
    </row>
    <row r="683" spans="2:14" ht="34.799999999999997" x14ac:dyDescent="0.35">
      <c r="B683" s="102" t="s">
        <v>1350</v>
      </c>
      <c r="C683" s="92" t="s">
        <v>1113</v>
      </c>
      <c r="D683" s="30" t="s">
        <v>13</v>
      </c>
      <c r="E683" s="106"/>
      <c r="F683" s="106"/>
      <c r="G683" s="73"/>
      <c r="H683" s="42"/>
      <c r="I683" s="42"/>
      <c r="J683" s="42"/>
      <c r="K683" s="106"/>
      <c r="L683" s="106"/>
      <c r="M683" s="42" t="s">
        <v>271</v>
      </c>
      <c r="N683" s="48"/>
    </row>
    <row r="684" spans="2:14" ht="36" x14ac:dyDescent="0.35">
      <c r="B684" s="102" t="s">
        <v>1350</v>
      </c>
      <c r="C684" s="92" t="s">
        <v>1113</v>
      </c>
      <c r="D684" s="30" t="s">
        <v>13</v>
      </c>
      <c r="E684" s="71" t="s">
        <v>1373</v>
      </c>
      <c r="F684" s="73">
        <v>15000</v>
      </c>
      <c r="G684" s="73"/>
      <c r="H684" s="42"/>
      <c r="I684" s="42"/>
      <c r="J684" s="42"/>
      <c r="K684" s="73" t="s">
        <v>689</v>
      </c>
      <c r="L684" s="73" t="s">
        <v>1354</v>
      </c>
      <c r="M684" s="42" t="s">
        <v>271</v>
      </c>
      <c r="N684" s="48"/>
    </row>
    <row r="685" spans="2:14" ht="36" x14ac:dyDescent="0.35">
      <c r="B685" s="102" t="s">
        <v>1350</v>
      </c>
      <c r="C685" s="92" t="s">
        <v>1113</v>
      </c>
      <c r="D685" s="30" t="s">
        <v>13</v>
      </c>
      <c r="E685" s="71" t="s">
        <v>1374</v>
      </c>
      <c r="F685" s="73">
        <v>80000</v>
      </c>
      <c r="G685" s="73"/>
      <c r="H685" s="42"/>
      <c r="I685" s="42"/>
      <c r="J685" s="42"/>
      <c r="K685" s="73" t="s">
        <v>689</v>
      </c>
      <c r="L685" s="73" t="s">
        <v>1354</v>
      </c>
      <c r="M685" s="42" t="s">
        <v>271</v>
      </c>
      <c r="N685" s="48"/>
    </row>
    <row r="686" spans="2:14" ht="36" x14ac:dyDescent="0.35">
      <c r="B686" s="102" t="s">
        <v>1350</v>
      </c>
      <c r="C686" s="100" t="s">
        <v>1186</v>
      </c>
      <c r="D686" s="30" t="s">
        <v>13</v>
      </c>
      <c r="E686" s="104" t="s">
        <v>1375</v>
      </c>
      <c r="F686" s="74">
        <v>300000</v>
      </c>
      <c r="G686" s="75"/>
      <c r="H686" s="42"/>
      <c r="I686" s="42"/>
      <c r="J686" s="42"/>
      <c r="K686" s="75" t="s">
        <v>1370</v>
      </c>
      <c r="L686" s="82" t="s">
        <v>277</v>
      </c>
      <c r="M686" s="42" t="s">
        <v>271</v>
      </c>
      <c r="N686" s="48"/>
    </row>
    <row r="687" spans="2:14" ht="87" x14ac:dyDescent="0.35">
      <c r="B687" s="102" t="s">
        <v>1350</v>
      </c>
      <c r="C687" s="92" t="s">
        <v>1376</v>
      </c>
      <c r="D687" s="30" t="s">
        <v>13</v>
      </c>
      <c r="E687" s="104" t="s">
        <v>1377</v>
      </c>
      <c r="F687" s="74">
        <v>5000</v>
      </c>
      <c r="G687" s="75"/>
      <c r="H687" s="42"/>
      <c r="I687" s="42"/>
      <c r="J687" s="42"/>
      <c r="K687" s="75" t="s">
        <v>1370</v>
      </c>
      <c r="L687" s="82" t="s">
        <v>277</v>
      </c>
      <c r="M687" s="42" t="s">
        <v>271</v>
      </c>
      <c r="N687" s="48"/>
    </row>
    <row r="688" spans="2:14" ht="87" x14ac:dyDescent="0.35">
      <c r="B688" s="102" t="s">
        <v>1350</v>
      </c>
      <c r="C688" s="92" t="s">
        <v>1376</v>
      </c>
      <c r="D688" s="30" t="s">
        <v>13</v>
      </c>
      <c r="E688" s="71" t="s">
        <v>1378</v>
      </c>
      <c r="F688" s="78">
        <v>1500000</v>
      </c>
      <c r="G688" s="79"/>
      <c r="H688" s="42"/>
      <c r="I688" s="42"/>
      <c r="J688" s="42"/>
      <c r="K688" s="79" t="s">
        <v>689</v>
      </c>
      <c r="L688" s="79" t="s">
        <v>277</v>
      </c>
      <c r="M688" s="42" t="s">
        <v>271</v>
      </c>
      <c r="N688" s="48"/>
    </row>
    <row r="689" spans="2:14" ht="87" x14ac:dyDescent="0.35">
      <c r="B689" s="102" t="s">
        <v>1350</v>
      </c>
      <c r="C689" s="92" t="s">
        <v>1376</v>
      </c>
      <c r="D689" s="30" t="s">
        <v>13</v>
      </c>
      <c r="E689" s="71" t="s">
        <v>1379</v>
      </c>
      <c r="F689" s="80">
        <v>500000</v>
      </c>
      <c r="G689" s="73"/>
      <c r="H689" s="42"/>
      <c r="I689" s="42"/>
      <c r="J689" s="42"/>
      <c r="K689" s="73" t="s">
        <v>689</v>
      </c>
      <c r="L689" s="79" t="s">
        <v>277</v>
      </c>
      <c r="M689" s="42" t="s">
        <v>271</v>
      </c>
      <c r="N689" s="48"/>
    </row>
    <row r="690" spans="2:14" ht="87" x14ac:dyDescent="0.35">
      <c r="B690" s="102" t="s">
        <v>1350</v>
      </c>
      <c r="C690" s="92" t="s">
        <v>1376</v>
      </c>
      <c r="D690" s="30" t="s">
        <v>13</v>
      </c>
      <c r="E690" s="71" t="s">
        <v>1380</v>
      </c>
      <c r="F690" s="80">
        <v>600000</v>
      </c>
      <c r="G690" s="73"/>
      <c r="H690" s="42"/>
      <c r="I690" s="42"/>
      <c r="J690" s="42"/>
      <c r="K690" s="73" t="s">
        <v>689</v>
      </c>
      <c r="L690" s="79" t="s">
        <v>277</v>
      </c>
      <c r="M690" s="42" t="s">
        <v>271</v>
      </c>
      <c r="N690" s="48"/>
    </row>
    <row r="691" spans="2:14" ht="87" x14ac:dyDescent="0.35">
      <c r="B691" s="102" t="s">
        <v>1350</v>
      </c>
      <c r="C691" s="92" t="s">
        <v>1376</v>
      </c>
      <c r="D691" s="30" t="s">
        <v>13</v>
      </c>
      <c r="E691" s="71" t="s">
        <v>1381</v>
      </c>
      <c r="F691" s="80">
        <v>600000</v>
      </c>
      <c r="G691" s="73"/>
      <c r="H691" s="42"/>
      <c r="I691" s="42"/>
      <c r="J691" s="42"/>
      <c r="K691" s="73" t="s">
        <v>689</v>
      </c>
      <c r="L691" s="79" t="s">
        <v>277</v>
      </c>
      <c r="M691" s="42" t="s">
        <v>271</v>
      </c>
      <c r="N691" s="48"/>
    </row>
    <row r="692" spans="2:14" ht="87" x14ac:dyDescent="0.35">
      <c r="B692" s="102" t="s">
        <v>1350</v>
      </c>
      <c r="C692" s="92" t="s">
        <v>1376</v>
      </c>
      <c r="D692" s="30" t="s">
        <v>13</v>
      </c>
      <c r="E692" s="71" t="s">
        <v>1382</v>
      </c>
      <c r="F692" s="80">
        <v>400000</v>
      </c>
      <c r="G692" s="73"/>
      <c r="H692" s="42"/>
      <c r="I692" s="42"/>
      <c r="J692" s="42"/>
      <c r="K692" s="73" t="s">
        <v>689</v>
      </c>
      <c r="L692" s="79" t="s">
        <v>277</v>
      </c>
      <c r="M692" s="42" t="s">
        <v>271</v>
      </c>
      <c r="N692" s="48"/>
    </row>
    <row r="693" spans="2:14" ht="87" x14ac:dyDescent="0.35">
      <c r="B693" s="102" t="s">
        <v>1350</v>
      </c>
      <c r="C693" s="92" t="s">
        <v>1376</v>
      </c>
      <c r="D693" s="30" t="s">
        <v>13</v>
      </c>
      <c r="E693" s="71" t="s">
        <v>1383</v>
      </c>
      <c r="F693" s="80">
        <v>500000</v>
      </c>
      <c r="G693" s="73"/>
      <c r="H693" s="42"/>
      <c r="I693" s="42"/>
      <c r="J693" s="42"/>
      <c r="K693" s="73" t="s">
        <v>689</v>
      </c>
      <c r="L693" s="79" t="s">
        <v>277</v>
      </c>
      <c r="M693" s="42" t="s">
        <v>271</v>
      </c>
      <c r="N693" s="48"/>
    </row>
    <row r="694" spans="2:14" ht="87" x14ac:dyDescent="0.35">
      <c r="B694" s="102" t="s">
        <v>1350</v>
      </c>
      <c r="C694" s="92" t="s">
        <v>1376</v>
      </c>
      <c r="D694" s="30" t="s">
        <v>13</v>
      </c>
      <c r="E694" s="71" t="s">
        <v>1384</v>
      </c>
      <c r="F694" s="80">
        <v>500000</v>
      </c>
      <c r="G694" s="73"/>
      <c r="H694" s="42"/>
      <c r="I694" s="42"/>
      <c r="J694" s="42"/>
      <c r="K694" s="73" t="s">
        <v>689</v>
      </c>
      <c r="L694" s="79" t="s">
        <v>277</v>
      </c>
      <c r="M694" s="42" t="s">
        <v>271</v>
      </c>
      <c r="N694" s="48"/>
    </row>
    <row r="695" spans="2:14" ht="87" x14ac:dyDescent="0.35">
      <c r="B695" s="102" t="s">
        <v>1350</v>
      </c>
      <c r="C695" s="92" t="s">
        <v>1376</v>
      </c>
      <c r="D695" s="30" t="s">
        <v>13</v>
      </c>
      <c r="E695" s="71" t="s">
        <v>1385</v>
      </c>
      <c r="F695" s="80">
        <v>500000</v>
      </c>
      <c r="G695" s="73"/>
      <c r="H695" s="42"/>
      <c r="I695" s="42"/>
      <c r="J695" s="42"/>
      <c r="K695" s="73" t="s">
        <v>689</v>
      </c>
      <c r="L695" s="79" t="s">
        <v>277</v>
      </c>
      <c r="M695" s="42" t="s">
        <v>271</v>
      </c>
      <c r="N695" s="48"/>
    </row>
    <row r="696" spans="2:14" ht="87" x14ac:dyDescent="0.35">
      <c r="B696" s="102" t="s">
        <v>1350</v>
      </c>
      <c r="C696" s="92" t="s">
        <v>1376</v>
      </c>
      <c r="D696" s="30" t="s">
        <v>13</v>
      </c>
      <c r="E696" s="104" t="s">
        <v>1386</v>
      </c>
      <c r="F696" s="74">
        <v>10000</v>
      </c>
      <c r="G696" s="75"/>
      <c r="H696" s="42"/>
      <c r="I696" s="42"/>
      <c r="J696" s="42"/>
      <c r="K696" s="75" t="s">
        <v>1370</v>
      </c>
      <c r="L696" s="75" t="s">
        <v>277</v>
      </c>
      <c r="M696" s="42" t="s">
        <v>271</v>
      </c>
      <c r="N696" s="48"/>
    </row>
    <row r="697" spans="2:14" ht="87" x14ac:dyDescent="0.35">
      <c r="B697" s="102" t="s">
        <v>1350</v>
      </c>
      <c r="C697" s="92" t="s">
        <v>1376</v>
      </c>
      <c r="D697" s="30" t="s">
        <v>13</v>
      </c>
      <c r="E697" s="104" t="s">
        <v>1377</v>
      </c>
      <c r="F697" s="74">
        <v>5000</v>
      </c>
      <c r="G697" s="75"/>
      <c r="H697" s="42"/>
      <c r="I697" s="42"/>
      <c r="J697" s="42"/>
      <c r="K697" s="75" t="s">
        <v>1370</v>
      </c>
      <c r="L697" s="82" t="s">
        <v>277</v>
      </c>
      <c r="M697" s="42" t="s">
        <v>271</v>
      </c>
      <c r="N697" s="48"/>
    </row>
    <row r="698" spans="2:14" ht="87" x14ac:dyDescent="0.35">
      <c r="B698" s="102" t="s">
        <v>1350</v>
      </c>
      <c r="C698" s="92" t="s">
        <v>1376</v>
      </c>
      <c r="D698" s="30" t="s">
        <v>13</v>
      </c>
      <c r="E698" s="104" t="s">
        <v>1387</v>
      </c>
      <c r="F698" s="74">
        <v>700000</v>
      </c>
      <c r="G698" s="75"/>
      <c r="H698" s="42"/>
      <c r="I698" s="42"/>
      <c r="J698" s="42"/>
      <c r="K698" s="75" t="s">
        <v>1370</v>
      </c>
      <c r="L698" s="82" t="s">
        <v>277</v>
      </c>
      <c r="M698" s="42" t="s">
        <v>271</v>
      </c>
      <c r="N698" s="48"/>
    </row>
    <row r="699" spans="2:14" ht="52.2" x14ac:dyDescent="0.35">
      <c r="B699" s="95" t="s">
        <v>1282</v>
      </c>
      <c r="C699" s="92" t="s">
        <v>1388</v>
      </c>
      <c r="D699" s="30" t="s">
        <v>13</v>
      </c>
      <c r="E699" s="81" t="s">
        <v>1389</v>
      </c>
      <c r="F699" s="72" t="s">
        <v>926</v>
      </c>
      <c r="G699" s="72"/>
      <c r="H699" s="42"/>
      <c r="I699" s="42"/>
      <c r="J699" s="42"/>
      <c r="K699" s="72" t="s">
        <v>34</v>
      </c>
      <c r="L699" s="79" t="s">
        <v>1390</v>
      </c>
      <c r="M699" s="42" t="s">
        <v>271</v>
      </c>
      <c r="N699" s="48"/>
    </row>
    <row r="700" spans="2:14" ht="72" x14ac:dyDescent="0.35">
      <c r="B700" s="95" t="s">
        <v>1282</v>
      </c>
      <c r="C700" s="92" t="s">
        <v>1388</v>
      </c>
      <c r="D700" s="30" t="s">
        <v>13</v>
      </c>
      <c r="E700" s="71" t="s">
        <v>1391</v>
      </c>
      <c r="F700" s="74">
        <v>2000</v>
      </c>
      <c r="G700" s="73"/>
      <c r="H700" s="42"/>
      <c r="I700" s="42"/>
      <c r="J700" s="42"/>
      <c r="K700" s="73" t="s">
        <v>34</v>
      </c>
      <c r="L700" s="73" t="s">
        <v>277</v>
      </c>
      <c r="M700" s="42" t="s">
        <v>271</v>
      </c>
      <c r="N700" s="48"/>
    </row>
    <row r="701" spans="2:14" ht="52.2" x14ac:dyDescent="0.35">
      <c r="B701" s="95" t="s">
        <v>1282</v>
      </c>
      <c r="C701" s="92" t="s">
        <v>1388</v>
      </c>
      <c r="D701" s="30" t="s">
        <v>13</v>
      </c>
      <c r="E701" s="81" t="s">
        <v>1392</v>
      </c>
      <c r="F701" s="76">
        <v>2000</v>
      </c>
      <c r="G701" s="72"/>
      <c r="H701" s="42"/>
      <c r="I701" s="42"/>
      <c r="J701" s="42"/>
      <c r="K701" s="72" t="s">
        <v>960</v>
      </c>
      <c r="L701" s="79" t="s">
        <v>1393</v>
      </c>
      <c r="M701" s="42" t="s">
        <v>271</v>
      </c>
      <c r="N701" s="48"/>
    </row>
    <row r="702" spans="2:14" ht="54" x14ac:dyDescent="0.35">
      <c r="B702" s="95" t="s">
        <v>1282</v>
      </c>
      <c r="C702" s="92" t="s">
        <v>1388</v>
      </c>
      <c r="D702" s="30" t="s">
        <v>13</v>
      </c>
      <c r="E702" s="81" t="s">
        <v>1394</v>
      </c>
      <c r="F702" s="83" t="s">
        <v>1395</v>
      </c>
      <c r="G702" s="72"/>
      <c r="H702" s="42"/>
      <c r="I702" s="42"/>
      <c r="J702" s="42"/>
      <c r="K702" s="72" t="s">
        <v>34</v>
      </c>
      <c r="L702" s="79" t="s">
        <v>1396</v>
      </c>
      <c r="M702" s="42" t="s">
        <v>271</v>
      </c>
      <c r="N702" s="48"/>
    </row>
    <row r="703" spans="2:14" ht="52.2" x14ac:dyDescent="0.35">
      <c r="B703" s="95" t="s">
        <v>1282</v>
      </c>
      <c r="C703" s="92" t="s">
        <v>1388</v>
      </c>
      <c r="D703" s="30" t="s">
        <v>13</v>
      </c>
      <c r="E703" s="81" t="s">
        <v>1397</v>
      </c>
      <c r="F703" s="76">
        <v>3000</v>
      </c>
      <c r="G703" s="72"/>
      <c r="H703" s="42"/>
      <c r="I703" s="42"/>
      <c r="J703" s="42"/>
      <c r="K703" s="72" t="s">
        <v>34</v>
      </c>
      <c r="L703" s="79" t="s">
        <v>1393</v>
      </c>
      <c r="M703" s="42" t="s">
        <v>271</v>
      </c>
      <c r="N703" s="48"/>
    </row>
    <row r="704" spans="2:14" ht="52.2" x14ac:dyDescent="0.35">
      <c r="B704" s="95" t="s">
        <v>1282</v>
      </c>
      <c r="C704" s="92" t="s">
        <v>1388</v>
      </c>
      <c r="D704" s="30" t="s">
        <v>13</v>
      </c>
      <c r="E704" s="71" t="s">
        <v>1398</v>
      </c>
      <c r="F704" s="73" t="s">
        <v>926</v>
      </c>
      <c r="G704" s="73"/>
      <c r="H704" s="42"/>
      <c r="I704" s="42"/>
      <c r="J704" s="42"/>
      <c r="K704" s="73" t="s">
        <v>34</v>
      </c>
      <c r="L704" s="79" t="s">
        <v>1399</v>
      </c>
      <c r="M704" s="42" t="s">
        <v>271</v>
      </c>
      <c r="N704" s="48"/>
    </row>
    <row r="705" spans="2:14" ht="90" x14ac:dyDescent="0.35">
      <c r="B705" s="95" t="s">
        <v>1282</v>
      </c>
      <c r="C705" s="92" t="s">
        <v>1388</v>
      </c>
      <c r="D705" s="30" t="s">
        <v>13</v>
      </c>
      <c r="E705" s="83" t="s">
        <v>1400</v>
      </c>
      <c r="F705" s="72" t="s">
        <v>1401</v>
      </c>
      <c r="G705" s="72"/>
      <c r="H705" s="42"/>
      <c r="I705" s="42"/>
      <c r="J705" s="42"/>
      <c r="K705" s="72" t="s">
        <v>34</v>
      </c>
      <c r="L705" s="79" t="s">
        <v>1393</v>
      </c>
      <c r="M705" s="42" t="s">
        <v>271</v>
      </c>
      <c r="N705" s="48"/>
    </row>
    <row r="706" spans="2:14" ht="90" x14ac:dyDescent="0.35">
      <c r="B706" s="95" t="s">
        <v>1282</v>
      </c>
      <c r="C706" s="92" t="s">
        <v>1388</v>
      </c>
      <c r="D706" s="30" t="s">
        <v>13</v>
      </c>
      <c r="E706" s="71" t="s">
        <v>1402</v>
      </c>
      <c r="F706" s="74">
        <v>1000</v>
      </c>
      <c r="G706" s="73"/>
      <c r="H706" s="42"/>
      <c r="I706" s="42"/>
      <c r="J706" s="42"/>
      <c r="K706" s="73" t="s">
        <v>34</v>
      </c>
      <c r="L706" s="79" t="s">
        <v>1403</v>
      </c>
      <c r="M706" s="42" t="s">
        <v>271</v>
      </c>
      <c r="N706" s="48"/>
    </row>
    <row r="707" spans="2:14" ht="54" x14ac:dyDescent="0.35">
      <c r="B707" s="95" t="s">
        <v>1282</v>
      </c>
      <c r="C707" s="92" t="s">
        <v>1388</v>
      </c>
      <c r="D707" s="30" t="s">
        <v>13</v>
      </c>
      <c r="E707" s="81" t="s">
        <v>1404</v>
      </c>
      <c r="F707" s="72" t="s">
        <v>926</v>
      </c>
      <c r="G707" s="72"/>
      <c r="H707" s="42"/>
      <c r="I707" s="42"/>
      <c r="J707" s="42"/>
      <c r="K707" s="72" t="s">
        <v>34</v>
      </c>
      <c r="L707" s="79" t="s">
        <v>1396</v>
      </c>
      <c r="M707" s="42" t="s">
        <v>271</v>
      </c>
      <c r="N707" s="48"/>
    </row>
    <row r="708" spans="2:14" ht="36" x14ac:dyDescent="0.35">
      <c r="B708" s="95" t="s">
        <v>1282</v>
      </c>
      <c r="C708" s="92" t="s">
        <v>1405</v>
      </c>
      <c r="D708" s="30" t="s">
        <v>13</v>
      </c>
      <c r="E708" s="71" t="s">
        <v>1406</v>
      </c>
      <c r="F708" s="73">
        <v>3000</v>
      </c>
      <c r="G708" s="73"/>
      <c r="H708" s="42"/>
      <c r="I708" s="42"/>
      <c r="J708" s="42"/>
      <c r="K708" s="73" t="s">
        <v>962</v>
      </c>
      <c r="L708" s="73" t="s">
        <v>277</v>
      </c>
      <c r="M708" s="42" t="s">
        <v>271</v>
      </c>
      <c r="N708" s="48"/>
    </row>
    <row r="709" spans="2:14" ht="52.2" x14ac:dyDescent="0.35">
      <c r="B709" s="95" t="s">
        <v>1282</v>
      </c>
      <c r="C709" s="92" t="s">
        <v>1388</v>
      </c>
      <c r="D709" s="30" t="s">
        <v>13</v>
      </c>
      <c r="E709" s="71" t="s">
        <v>1407</v>
      </c>
      <c r="F709" s="73">
        <v>500</v>
      </c>
      <c r="G709" s="73"/>
      <c r="H709" s="42"/>
      <c r="I709" s="42"/>
      <c r="J709" s="42"/>
      <c r="K709" s="73" t="s">
        <v>34</v>
      </c>
      <c r="L709" s="79" t="s">
        <v>1408</v>
      </c>
      <c r="M709" s="42" t="s">
        <v>271</v>
      </c>
      <c r="N709" s="48"/>
    </row>
    <row r="710" spans="2:14" ht="54" x14ac:dyDescent="0.35">
      <c r="B710" s="95" t="s">
        <v>1282</v>
      </c>
      <c r="C710" s="92" t="s">
        <v>1388</v>
      </c>
      <c r="D710" s="30" t="s">
        <v>13</v>
      </c>
      <c r="E710" s="104" t="s">
        <v>1409</v>
      </c>
      <c r="F710" s="73" t="s">
        <v>1410</v>
      </c>
      <c r="G710" s="73"/>
      <c r="H710" s="42"/>
      <c r="I710" s="42"/>
      <c r="J710" s="42"/>
      <c r="K710" s="73" t="s">
        <v>960</v>
      </c>
      <c r="L710" s="79" t="s">
        <v>1411</v>
      </c>
      <c r="M710" s="42" t="s">
        <v>271</v>
      </c>
      <c r="N710" s="48"/>
    </row>
    <row r="711" spans="2:14" ht="54" x14ac:dyDescent="0.35">
      <c r="B711" s="95" t="s">
        <v>1282</v>
      </c>
      <c r="C711" s="92" t="s">
        <v>1388</v>
      </c>
      <c r="D711" s="30" t="s">
        <v>13</v>
      </c>
      <c r="E711" s="71" t="s">
        <v>1412</v>
      </c>
      <c r="F711" s="80">
        <v>5000</v>
      </c>
      <c r="G711" s="73"/>
      <c r="H711" s="42"/>
      <c r="I711" s="42"/>
      <c r="J711" s="42"/>
      <c r="K711" s="73" t="s">
        <v>34</v>
      </c>
      <c r="L711" s="79" t="s">
        <v>113</v>
      </c>
      <c r="M711" s="42" t="s">
        <v>271</v>
      </c>
      <c r="N711" s="48"/>
    </row>
    <row r="712" spans="2:14" ht="52.2" x14ac:dyDescent="0.35">
      <c r="B712" s="95" t="s">
        <v>1282</v>
      </c>
      <c r="C712" s="92" t="s">
        <v>1388</v>
      </c>
      <c r="D712" s="30" t="s">
        <v>13</v>
      </c>
      <c r="E712" s="81" t="s">
        <v>1413</v>
      </c>
      <c r="F712" s="72">
        <v>5000</v>
      </c>
      <c r="G712" s="72"/>
      <c r="H712" s="42"/>
      <c r="I712" s="42"/>
      <c r="J712" s="42"/>
      <c r="K712" s="72" t="s">
        <v>34</v>
      </c>
      <c r="L712" s="81" t="s">
        <v>1414</v>
      </c>
      <c r="M712" s="42" t="s">
        <v>271</v>
      </c>
      <c r="N712" s="48"/>
    </row>
    <row r="713" spans="2:14" ht="54" x14ac:dyDescent="0.35">
      <c r="B713" s="95" t="s">
        <v>1282</v>
      </c>
      <c r="C713" s="92" t="s">
        <v>1388</v>
      </c>
      <c r="D713" s="30" t="s">
        <v>13</v>
      </c>
      <c r="E713" s="71" t="s">
        <v>1415</v>
      </c>
      <c r="F713" s="72" t="s">
        <v>926</v>
      </c>
      <c r="G713" s="72"/>
      <c r="H713" s="42"/>
      <c r="I713" s="42"/>
      <c r="J713" s="42"/>
      <c r="K713" s="72" t="s">
        <v>34</v>
      </c>
      <c r="L713" s="79" t="s">
        <v>1416</v>
      </c>
      <c r="M713" s="42" t="s">
        <v>271</v>
      </c>
      <c r="N713" s="48"/>
    </row>
    <row r="714" spans="2:14" ht="90" x14ac:dyDescent="0.35">
      <c r="B714" s="95" t="s">
        <v>1282</v>
      </c>
      <c r="C714" s="92" t="s">
        <v>1388</v>
      </c>
      <c r="D714" s="30" t="s">
        <v>13</v>
      </c>
      <c r="E714" s="81" t="s">
        <v>1417</v>
      </c>
      <c r="F714" s="72" t="s">
        <v>1418</v>
      </c>
      <c r="G714" s="72"/>
      <c r="H714" s="42"/>
      <c r="I714" s="42"/>
      <c r="J714" s="42"/>
      <c r="K714" s="72" t="s">
        <v>34</v>
      </c>
      <c r="L714" s="79" t="s">
        <v>1419</v>
      </c>
      <c r="M714" s="42" t="s">
        <v>271</v>
      </c>
      <c r="N714" s="48"/>
    </row>
    <row r="715" spans="2:14" ht="52.2" x14ac:dyDescent="0.35">
      <c r="B715" s="95" t="s">
        <v>1282</v>
      </c>
      <c r="C715" s="92" t="s">
        <v>1388</v>
      </c>
      <c r="D715" s="30" t="s">
        <v>13</v>
      </c>
      <c r="E715" s="72" t="s">
        <v>1420</v>
      </c>
      <c r="F715" s="72" t="s">
        <v>926</v>
      </c>
      <c r="G715" s="72"/>
      <c r="H715" s="42"/>
      <c r="I715" s="42"/>
      <c r="J715" s="42"/>
      <c r="K715" s="72" t="s">
        <v>34</v>
      </c>
      <c r="L715" s="79" t="s">
        <v>1416</v>
      </c>
      <c r="M715" s="42" t="s">
        <v>271</v>
      </c>
      <c r="N715" s="48"/>
    </row>
    <row r="716" spans="2:14" ht="54" x14ac:dyDescent="0.35">
      <c r="B716" s="95" t="s">
        <v>1282</v>
      </c>
      <c r="C716" s="92" t="s">
        <v>1388</v>
      </c>
      <c r="D716" s="30" t="s">
        <v>13</v>
      </c>
      <c r="E716" s="71" t="s">
        <v>1421</v>
      </c>
      <c r="F716" s="73" t="s">
        <v>1422</v>
      </c>
      <c r="G716" s="73"/>
      <c r="H716" s="42"/>
      <c r="I716" s="42"/>
      <c r="J716" s="42"/>
      <c r="K716" s="73" t="s">
        <v>34</v>
      </c>
      <c r="L716" s="79" t="s">
        <v>277</v>
      </c>
      <c r="M716" s="42" t="s">
        <v>271</v>
      </c>
      <c r="N716" s="48"/>
    </row>
    <row r="717" spans="2:14" ht="54" x14ac:dyDescent="0.35">
      <c r="B717" s="95" t="s">
        <v>1282</v>
      </c>
      <c r="C717" s="92" t="s">
        <v>1388</v>
      </c>
      <c r="D717" s="30" t="s">
        <v>13</v>
      </c>
      <c r="E717" s="71" t="s">
        <v>1423</v>
      </c>
      <c r="F717" s="73" t="s">
        <v>1109</v>
      </c>
      <c r="G717" s="73"/>
      <c r="H717" s="42"/>
      <c r="I717" s="42"/>
      <c r="J717" s="42"/>
      <c r="K717" s="73" t="s">
        <v>34</v>
      </c>
      <c r="L717" s="79" t="s">
        <v>1424</v>
      </c>
      <c r="M717" s="42" t="s">
        <v>271</v>
      </c>
      <c r="N717" s="48"/>
    </row>
    <row r="718" spans="2:14" ht="90" x14ac:dyDescent="0.35">
      <c r="B718" s="95" t="s">
        <v>1282</v>
      </c>
      <c r="C718" s="92" t="s">
        <v>1388</v>
      </c>
      <c r="D718" s="30" t="s">
        <v>13</v>
      </c>
      <c r="E718" s="81" t="s">
        <v>1425</v>
      </c>
      <c r="F718" s="73" t="s">
        <v>926</v>
      </c>
      <c r="G718" s="73"/>
      <c r="H718" s="42"/>
      <c r="I718" s="42"/>
      <c r="J718" s="42"/>
      <c r="K718" s="73" t="s">
        <v>34</v>
      </c>
      <c r="L718" s="79" t="s">
        <v>1426</v>
      </c>
      <c r="M718" s="42" t="s">
        <v>271</v>
      </c>
      <c r="N718" s="48"/>
    </row>
    <row r="719" spans="2:14" ht="54" x14ac:dyDescent="0.35">
      <c r="B719" s="95" t="s">
        <v>1282</v>
      </c>
      <c r="C719" s="92" t="s">
        <v>1388</v>
      </c>
      <c r="D719" s="30" t="s">
        <v>13</v>
      </c>
      <c r="E719" s="71" t="s">
        <v>1427</v>
      </c>
      <c r="F719" s="73" t="s">
        <v>1428</v>
      </c>
      <c r="G719" s="73"/>
      <c r="H719" s="42"/>
      <c r="I719" s="42"/>
      <c r="J719" s="42"/>
      <c r="K719" s="73" t="s">
        <v>34</v>
      </c>
      <c r="L719" s="79" t="s">
        <v>1429</v>
      </c>
      <c r="M719" s="42" t="s">
        <v>271</v>
      </c>
      <c r="N719" s="48"/>
    </row>
    <row r="720" spans="2:14" ht="36" x14ac:dyDescent="0.35">
      <c r="B720" s="95" t="s">
        <v>1112</v>
      </c>
      <c r="C720" s="92" t="s">
        <v>1430</v>
      </c>
      <c r="D720" s="30" t="s">
        <v>13</v>
      </c>
      <c r="E720" s="71" t="s">
        <v>1431</v>
      </c>
      <c r="F720" s="80">
        <v>10000</v>
      </c>
      <c r="G720" s="73"/>
      <c r="H720" s="42"/>
      <c r="I720" s="42"/>
      <c r="J720" s="42"/>
      <c r="K720" s="73" t="s">
        <v>960</v>
      </c>
      <c r="L720" s="73" t="s">
        <v>277</v>
      </c>
      <c r="M720" s="42" t="s">
        <v>271</v>
      </c>
      <c r="N720" s="48"/>
    </row>
    <row r="721" spans="2:14" ht="72" x14ac:dyDescent="0.35">
      <c r="B721" s="95" t="s">
        <v>1112</v>
      </c>
      <c r="C721" s="92" t="s">
        <v>1430</v>
      </c>
      <c r="D721" s="30" t="s">
        <v>13</v>
      </c>
      <c r="E721" s="71" t="s">
        <v>1432</v>
      </c>
      <c r="F721" s="80">
        <v>2000000</v>
      </c>
      <c r="G721" s="73"/>
      <c r="H721" s="42"/>
      <c r="I721" s="42"/>
      <c r="J721" s="42"/>
      <c r="K721" s="73" t="s">
        <v>689</v>
      </c>
      <c r="L721" s="73" t="s">
        <v>277</v>
      </c>
      <c r="M721" s="42" t="s">
        <v>271</v>
      </c>
      <c r="N721" s="48"/>
    </row>
    <row r="722" spans="2:14" ht="52.2" x14ac:dyDescent="0.35">
      <c r="B722" s="95" t="s">
        <v>1282</v>
      </c>
      <c r="C722" s="92" t="s">
        <v>1433</v>
      </c>
      <c r="D722" s="30" t="s">
        <v>13</v>
      </c>
      <c r="E722" s="81" t="s">
        <v>1434</v>
      </c>
      <c r="F722" s="72"/>
      <c r="G722" s="73"/>
      <c r="H722" s="42"/>
      <c r="I722" s="42"/>
      <c r="J722" s="42"/>
      <c r="K722" s="73" t="s">
        <v>689</v>
      </c>
      <c r="L722" s="73" t="s">
        <v>277</v>
      </c>
      <c r="M722" s="42" t="s">
        <v>271</v>
      </c>
      <c r="N722" s="48"/>
    </row>
    <row r="723" spans="2:14" ht="54" x14ac:dyDescent="0.35">
      <c r="B723" s="95" t="s">
        <v>1282</v>
      </c>
      <c r="C723" s="92" t="s">
        <v>1435</v>
      </c>
      <c r="D723" s="30" t="s">
        <v>13</v>
      </c>
      <c r="E723" s="81" t="s">
        <v>1436</v>
      </c>
      <c r="F723" s="74">
        <v>2000000</v>
      </c>
      <c r="G723" s="73"/>
      <c r="H723" s="42"/>
      <c r="I723" s="42"/>
      <c r="J723" s="42"/>
      <c r="K723" s="73" t="s">
        <v>1437</v>
      </c>
      <c r="L723" s="73" t="s">
        <v>277</v>
      </c>
      <c r="M723" s="42" t="s">
        <v>271</v>
      </c>
      <c r="N723" s="48"/>
    </row>
    <row r="724" spans="2:14" ht="36" x14ac:dyDescent="0.35">
      <c r="B724" s="95" t="s">
        <v>1282</v>
      </c>
      <c r="C724" s="92" t="s">
        <v>1438</v>
      </c>
      <c r="D724" s="30" t="s">
        <v>13</v>
      </c>
      <c r="E724" s="104" t="s">
        <v>1439</v>
      </c>
      <c r="F724" s="82" t="s">
        <v>1440</v>
      </c>
      <c r="G724" s="82"/>
      <c r="H724" s="42"/>
      <c r="I724" s="42"/>
      <c r="J724" s="42"/>
      <c r="K724" s="82" t="s">
        <v>34</v>
      </c>
      <c r="L724" s="82" t="s">
        <v>1441</v>
      </c>
      <c r="M724" s="42" t="s">
        <v>271</v>
      </c>
      <c r="N724" s="48"/>
    </row>
    <row r="725" spans="2:14" ht="36" x14ac:dyDescent="0.35">
      <c r="B725" s="95" t="s">
        <v>1282</v>
      </c>
      <c r="C725" s="92" t="s">
        <v>1438</v>
      </c>
      <c r="D725" s="30" t="s">
        <v>13</v>
      </c>
      <c r="E725" s="83" t="s">
        <v>1442</v>
      </c>
      <c r="F725" s="82" t="s">
        <v>1443</v>
      </c>
      <c r="G725" s="82"/>
      <c r="H725" s="42"/>
      <c r="I725" s="42"/>
      <c r="J725" s="42"/>
      <c r="K725" s="82" t="s">
        <v>1444</v>
      </c>
      <c r="L725" s="82" t="s">
        <v>277</v>
      </c>
      <c r="M725" s="42" t="s">
        <v>271</v>
      </c>
      <c r="N725" s="48"/>
    </row>
    <row r="726" spans="2:14" ht="54" x14ac:dyDescent="0.35">
      <c r="B726" s="95" t="s">
        <v>1282</v>
      </c>
      <c r="C726" s="92" t="s">
        <v>1438</v>
      </c>
      <c r="D726" s="30" t="s">
        <v>13</v>
      </c>
      <c r="E726" s="83" t="s">
        <v>1445</v>
      </c>
      <c r="F726" s="82" t="s">
        <v>926</v>
      </c>
      <c r="G726" s="82"/>
      <c r="H726" s="42"/>
      <c r="I726" s="42"/>
      <c r="J726" s="42"/>
      <c r="K726" s="82" t="s">
        <v>34</v>
      </c>
      <c r="L726" s="82" t="s">
        <v>1441</v>
      </c>
      <c r="M726" s="42" t="s">
        <v>271</v>
      </c>
      <c r="N726" s="48"/>
    </row>
    <row r="727" spans="2:14" ht="72" x14ac:dyDescent="0.35">
      <c r="B727" s="95" t="s">
        <v>1282</v>
      </c>
      <c r="C727" s="92" t="s">
        <v>1438</v>
      </c>
      <c r="D727" s="30" t="s">
        <v>13</v>
      </c>
      <c r="E727" s="83" t="s">
        <v>1446</v>
      </c>
      <c r="F727" s="74">
        <v>5000</v>
      </c>
      <c r="G727" s="82"/>
      <c r="H727" s="42"/>
      <c r="I727" s="42"/>
      <c r="J727" s="42"/>
      <c r="K727" s="82" t="s">
        <v>34</v>
      </c>
      <c r="L727" s="82" t="s">
        <v>1441</v>
      </c>
      <c r="M727" s="42" t="s">
        <v>271</v>
      </c>
      <c r="N727" s="48"/>
    </row>
    <row r="728" spans="2:14" ht="36" x14ac:dyDescent="0.35">
      <c r="B728" s="95" t="s">
        <v>1282</v>
      </c>
      <c r="C728" s="92" t="s">
        <v>1438</v>
      </c>
      <c r="D728" s="30" t="s">
        <v>13</v>
      </c>
      <c r="E728" s="83" t="s">
        <v>1447</v>
      </c>
      <c r="F728" s="74">
        <v>20000</v>
      </c>
      <c r="G728" s="82"/>
      <c r="H728" s="42"/>
      <c r="I728" s="42"/>
      <c r="J728" s="42"/>
      <c r="K728" s="82" t="s">
        <v>34</v>
      </c>
      <c r="L728" s="82" t="s">
        <v>277</v>
      </c>
      <c r="M728" s="42" t="s">
        <v>271</v>
      </c>
      <c r="N728" s="48"/>
    </row>
    <row r="729" spans="2:14" ht="54" x14ac:dyDescent="0.35">
      <c r="B729" s="95" t="s">
        <v>1282</v>
      </c>
      <c r="C729" s="92" t="s">
        <v>1438</v>
      </c>
      <c r="D729" s="30" t="s">
        <v>13</v>
      </c>
      <c r="E729" s="83" t="s">
        <v>1448</v>
      </c>
      <c r="F729" s="74">
        <v>10000</v>
      </c>
      <c r="G729" s="82"/>
      <c r="H729" s="42"/>
      <c r="I729" s="42"/>
      <c r="J729" s="42"/>
      <c r="K729" s="82" t="s">
        <v>34</v>
      </c>
      <c r="L729" s="82" t="s">
        <v>277</v>
      </c>
      <c r="M729" s="42" t="s">
        <v>271</v>
      </c>
      <c r="N729" s="48"/>
    </row>
    <row r="730" spans="2:14" ht="54" x14ac:dyDescent="0.35">
      <c r="B730" s="95" t="s">
        <v>1282</v>
      </c>
      <c r="C730" s="92" t="s">
        <v>1438</v>
      </c>
      <c r="D730" s="30" t="s">
        <v>13</v>
      </c>
      <c r="E730" s="83" t="s">
        <v>1449</v>
      </c>
      <c r="F730" s="82" t="s">
        <v>926</v>
      </c>
      <c r="G730" s="82"/>
      <c r="H730" s="42"/>
      <c r="I730" s="42"/>
      <c r="J730" s="42"/>
      <c r="K730" s="82" t="s">
        <v>34</v>
      </c>
      <c r="L730" s="82" t="s">
        <v>277</v>
      </c>
      <c r="M730" s="42" t="s">
        <v>271</v>
      </c>
      <c r="N730" s="48"/>
    </row>
    <row r="731" spans="2:14" ht="54" x14ac:dyDescent="0.35">
      <c r="B731" s="95" t="s">
        <v>1282</v>
      </c>
      <c r="C731" s="92" t="s">
        <v>1438</v>
      </c>
      <c r="D731" s="30" t="s">
        <v>13</v>
      </c>
      <c r="E731" s="83" t="s">
        <v>1450</v>
      </c>
      <c r="F731" s="82" t="s">
        <v>926</v>
      </c>
      <c r="G731" s="82"/>
      <c r="H731" s="42"/>
      <c r="I731" s="42"/>
      <c r="J731" s="42"/>
      <c r="K731" s="82" t="s">
        <v>34</v>
      </c>
      <c r="L731" s="82" t="s">
        <v>277</v>
      </c>
      <c r="M731" s="42" t="s">
        <v>271</v>
      </c>
      <c r="N731" s="48"/>
    </row>
    <row r="732" spans="2:14" ht="54" x14ac:dyDescent="0.35">
      <c r="B732" s="95" t="s">
        <v>1282</v>
      </c>
      <c r="C732" s="92" t="s">
        <v>1438</v>
      </c>
      <c r="D732" s="30" t="s">
        <v>13</v>
      </c>
      <c r="E732" s="83" t="s">
        <v>1451</v>
      </c>
      <c r="F732" s="74">
        <v>24000</v>
      </c>
      <c r="G732" s="82"/>
      <c r="H732" s="42"/>
      <c r="I732" s="42"/>
      <c r="J732" s="42"/>
      <c r="K732" s="82" t="s">
        <v>1452</v>
      </c>
      <c r="L732" s="82" t="s">
        <v>277</v>
      </c>
      <c r="M732" s="42" t="s">
        <v>271</v>
      </c>
      <c r="N732" s="48"/>
    </row>
    <row r="733" spans="2:14" ht="54" x14ac:dyDescent="0.35">
      <c r="B733" s="95" t="s">
        <v>1282</v>
      </c>
      <c r="C733" s="92" t="s">
        <v>1438</v>
      </c>
      <c r="D733" s="30" t="s">
        <v>13</v>
      </c>
      <c r="E733" s="83" t="s">
        <v>1453</v>
      </c>
      <c r="F733" s="82" t="s">
        <v>926</v>
      </c>
      <c r="G733" s="82"/>
      <c r="H733" s="42"/>
      <c r="I733" s="42"/>
      <c r="J733" s="42"/>
      <c r="K733" s="82" t="s">
        <v>34</v>
      </c>
      <c r="L733" s="82" t="s">
        <v>277</v>
      </c>
      <c r="M733" s="42" t="s">
        <v>271</v>
      </c>
      <c r="N733" s="48"/>
    </row>
    <row r="734" spans="2:14" ht="36" x14ac:dyDescent="0.35">
      <c r="B734" s="95" t="s">
        <v>1282</v>
      </c>
      <c r="C734" s="92" t="s">
        <v>1438</v>
      </c>
      <c r="D734" s="30" t="s">
        <v>13</v>
      </c>
      <c r="E734" s="81" t="s">
        <v>1454</v>
      </c>
      <c r="F734" s="78">
        <v>10000</v>
      </c>
      <c r="G734" s="79"/>
      <c r="H734" s="42"/>
      <c r="I734" s="42"/>
      <c r="J734" s="42"/>
      <c r="K734" s="79" t="s">
        <v>689</v>
      </c>
      <c r="L734" s="79" t="s">
        <v>1455</v>
      </c>
      <c r="M734" s="42" t="s">
        <v>271</v>
      </c>
      <c r="N734" s="48"/>
    </row>
    <row r="735" spans="2:14" ht="72" x14ac:dyDescent="0.35">
      <c r="B735" s="95" t="s">
        <v>1282</v>
      </c>
      <c r="C735" s="92" t="s">
        <v>1438</v>
      </c>
      <c r="D735" s="30" t="s">
        <v>13</v>
      </c>
      <c r="E735" s="81" t="s">
        <v>1456</v>
      </c>
      <c r="F735" s="78">
        <v>5000</v>
      </c>
      <c r="G735" s="79"/>
      <c r="H735" s="42"/>
      <c r="I735" s="42"/>
      <c r="J735" s="42"/>
      <c r="K735" s="79" t="s">
        <v>689</v>
      </c>
      <c r="L735" s="79" t="s">
        <v>1455</v>
      </c>
      <c r="M735" s="42" t="s">
        <v>271</v>
      </c>
      <c r="N735" s="48"/>
    </row>
    <row r="736" spans="2:14" ht="72" x14ac:dyDescent="0.35">
      <c r="B736" s="95" t="s">
        <v>1282</v>
      </c>
      <c r="C736" s="92" t="s">
        <v>1438</v>
      </c>
      <c r="D736" s="30" t="s">
        <v>13</v>
      </c>
      <c r="E736" s="83" t="s">
        <v>1457</v>
      </c>
      <c r="F736" s="74">
        <v>10000</v>
      </c>
      <c r="G736" s="82"/>
      <c r="H736" s="42"/>
      <c r="I736" s="42"/>
      <c r="J736" s="42"/>
      <c r="K736" s="82" t="s">
        <v>34</v>
      </c>
      <c r="L736" s="82" t="s">
        <v>277</v>
      </c>
      <c r="M736" s="42" t="s">
        <v>271</v>
      </c>
      <c r="N736" s="48"/>
    </row>
    <row r="737" spans="2:14" ht="54" x14ac:dyDescent="0.35">
      <c r="B737" s="95" t="s">
        <v>528</v>
      </c>
      <c r="C737" s="92"/>
      <c r="D737" s="30" t="s">
        <v>13</v>
      </c>
      <c r="E737" s="104" t="s">
        <v>1458</v>
      </c>
      <c r="F737" s="82" t="s">
        <v>926</v>
      </c>
      <c r="G737" s="82"/>
      <c r="H737" s="42"/>
      <c r="I737" s="42"/>
      <c r="J737" s="42"/>
      <c r="K737" s="82" t="s">
        <v>34</v>
      </c>
      <c r="L737" s="82" t="s">
        <v>277</v>
      </c>
      <c r="M737" s="42" t="s">
        <v>271</v>
      </c>
      <c r="N737" s="48"/>
    </row>
    <row r="738" spans="2:14" ht="72" x14ac:dyDescent="0.35">
      <c r="B738" s="95" t="s">
        <v>528</v>
      </c>
      <c r="C738" s="92"/>
      <c r="D738" s="30" t="s">
        <v>13</v>
      </c>
      <c r="E738" s="104" t="s">
        <v>1459</v>
      </c>
      <c r="F738" s="82" t="s">
        <v>901</v>
      </c>
      <c r="G738" s="82"/>
      <c r="H738" s="42"/>
      <c r="I738" s="42"/>
      <c r="J738" s="42"/>
      <c r="K738" s="82" t="s">
        <v>960</v>
      </c>
      <c r="L738" s="82" t="s">
        <v>277</v>
      </c>
      <c r="M738" s="42" t="s">
        <v>271</v>
      </c>
      <c r="N738" s="48"/>
    </row>
    <row r="739" spans="2:14" ht="36" x14ac:dyDescent="0.35">
      <c r="B739" s="95" t="s">
        <v>528</v>
      </c>
      <c r="C739" s="92"/>
      <c r="D739" s="30" t="s">
        <v>13</v>
      </c>
      <c r="E739" s="104" t="s">
        <v>1460</v>
      </c>
      <c r="F739" s="82" t="s">
        <v>901</v>
      </c>
      <c r="G739" s="82"/>
      <c r="H739" s="42"/>
      <c r="I739" s="42"/>
      <c r="J739" s="42"/>
      <c r="K739" s="82" t="s">
        <v>992</v>
      </c>
      <c r="L739" s="82" t="s">
        <v>277</v>
      </c>
      <c r="M739" s="42" t="s">
        <v>271</v>
      </c>
      <c r="N739" s="48"/>
    </row>
    <row r="740" spans="2:14" ht="36" x14ac:dyDescent="0.35">
      <c r="B740" s="95" t="s">
        <v>528</v>
      </c>
      <c r="C740" s="92"/>
      <c r="D740" s="30" t="s">
        <v>13</v>
      </c>
      <c r="E740" s="104" t="s">
        <v>583</v>
      </c>
      <c r="F740" s="74">
        <v>10000</v>
      </c>
      <c r="G740" s="82"/>
      <c r="H740" s="42"/>
      <c r="I740" s="42"/>
      <c r="J740" s="42"/>
      <c r="K740" s="82" t="s">
        <v>689</v>
      </c>
      <c r="L740" s="82" t="s">
        <v>277</v>
      </c>
      <c r="M740" s="42" t="s">
        <v>271</v>
      </c>
      <c r="N740" s="48"/>
    </row>
    <row r="741" spans="2:14" ht="126" x14ac:dyDescent="0.35">
      <c r="B741" s="95" t="s">
        <v>528</v>
      </c>
      <c r="C741" s="92"/>
      <c r="D741" s="30" t="s">
        <v>13</v>
      </c>
      <c r="E741" s="104" t="s">
        <v>1461</v>
      </c>
      <c r="F741" s="82">
        <v>500</v>
      </c>
      <c r="G741" s="82"/>
      <c r="H741" s="42"/>
      <c r="I741" s="42"/>
      <c r="J741" s="42"/>
      <c r="K741" s="82" t="s">
        <v>960</v>
      </c>
      <c r="L741" s="82" t="s">
        <v>277</v>
      </c>
      <c r="M741" s="42" t="s">
        <v>271</v>
      </c>
      <c r="N741" s="48"/>
    </row>
    <row r="742" spans="2:14" ht="36" x14ac:dyDescent="0.35">
      <c r="B742" s="95" t="s">
        <v>528</v>
      </c>
      <c r="C742" s="92"/>
      <c r="D742" s="30" t="s">
        <v>13</v>
      </c>
      <c r="E742" s="104" t="s">
        <v>1462</v>
      </c>
      <c r="F742" s="82">
        <v>700</v>
      </c>
      <c r="G742" s="82"/>
      <c r="H742" s="42"/>
      <c r="I742" s="42"/>
      <c r="J742" s="42"/>
      <c r="K742" s="82" t="s">
        <v>962</v>
      </c>
      <c r="L742" s="82" t="s">
        <v>277</v>
      </c>
      <c r="M742" s="42" t="s">
        <v>271</v>
      </c>
      <c r="N742" s="48"/>
    </row>
    <row r="743" spans="2:14" ht="36" x14ac:dyDescent="0.35">
      <c r="B743" s="95" t="s">
        <v>528</v>
      </c>
      <c r="C743" s="92"/>
      <c r="D743" s="30" t="s">
        <v>13</v>
      </c>
      <c r="E743" s="104" t="s">
        <v>1463</v>
      </c>
      <c r="F743" s="74">
        <v>3000</v>
      </c>
      <c r="G743" s="82"/>
      <c r="H743" s="42"/>
      <c r="I743" s="42"/>
      <c r="J743" s="42"/>
      <c r="K743" s="82" t="s">
        <v>962</v>
      </c>
      <c r="L743" s="82" t="s">
        <v>277</v>
      </c>
      <c r="M743" s="42" t="s">
        <v>271</v>
      </c>
      <c r="N743" s="48"/>
    </row>
    <row r="744" spans="2:14" ht="72" x14ac:dyDescent="0.35">
      <c r="B744" s="95" t="s">
        <v>528</v>
      </c>
      <c r="C744" s="92"/>
      <c r="D744" s="30" t="s">
        <v>13</v>
      </c>
      <c r="E744" s="83" t="s">
        <v>1464</v>
      </c>
      <c r="F744" s="82" t="s">
        <v>926</v>
      </c>
      <c r="G744" s="82"/>
      <c r="H744" s="42"/>
      <c r="I744" s="42"/>
      <c r="J744" s="42"/>
      <c r="K744" s="82" t="s">
        <v>992</v>
      </c>
      <c r="L744" s="82" t="s">
        <v>277</v>
      </c>
      <c r="M744" s="42" t="s">
        <v>271</v>
      </c>
      <c r="N744" s="48"/>
    </row>
    <row r="745" spans="2:14" ht="36" x14ac:dyDescent="0.35">
      <c r="B745" s="95" t="s">
        <v>528</v>
      </c>
      <c r="C745" s="92"/>
      <c r="D745" s="30" t="s">
        <v>13</v>
      </c>
      <c r="E745" s="104" t="s">
        <v>1465</v>
      </c>
      <c r="F745" s="82" t="s">
        <v>901</v>
      </c>
      <c r="G745" s="82"/>
      <c r="H745" s="42"/>
      <c r="I745" s="42"/>
      <c r="J745" s="42"/>
      <c r="K745" s="82" t="s">
        <v>1466</v>
      </c>
      <c r="L745" s="82" t="s">
        <v>277</v>
      </c>
      <c r="M745" s="42" t="s">
        <v>271</v>
      </c>
      <c r="N745" s="48"/>
    </row>
    <row r="746" spans="2:14" ht="36" x14ac:dyDescent="0.35">
      <c r="B746" s="95" t="s">
        <v>528</v>
      </c>
      <c r="C746" s="92"/>
      <c r="D746" s="30" t="s">
        <v>13</v>
      </c>
      <c r="E746" s="104" t="s">
        <v>1467</v>
      </c>
      <c r="F746" s="74">
        <v>1500</v>
      </c>
      <c r="G746" s="82"/>
      <c r="H746" s="42"/>
      <c r="I746" s="42"/>
      <c r="J746" s="42"/>
      <c r="K746" s="82" t="s">
        <v>960</v>
      </c>
      <c r="L746" s="82" t="s">
        <v>277</v>
      </c>
      <c r="M746" s="42" t="s">
        <v>271</v>
      </c>
      <c r="N746" s="48"/>
    </row>
    <row r="747" spans="2:14" ht="36" x14ac:dyDescent="0.35">
      <c r="B747" s="95" t="s">
        <v>1282</v>
      </c>
      <c r="C747" s="92" t="s">
        <v>1438</v>
      </c>
      <c r="D747" s="30" t="s">
        <v>13</v>
      </c>
      <c r="E747" s="83" t="s">
        <v>1468</v>
      </c>
      <c r="F747" s="74">
        <v>85000</v>
      </c>
      <c r="G747" s="82"/>
      <c r="H747" s="42"/>
      <c r="I747" s="42"/>
      <c r="J747" s="42"/>
      <c r="K747" s="82" t="s">
        <v>992</v>
      </c>
      <c r="L747" s="82" t="s">
        <v>277</v>
      </c>
      <c r="M747" s="42" t="s">
        <v>271</v>
      </c>
      <c r="N747" s="48"/>
    </row>
    <row r="748" spans="2:14" ht="54" x14ac:dyDescent="0.35">
      <c r="B748" s="95" t="s">
        <v>1282</v>
      </c>
      <c r="C748" s="92" t="s">
        <v>1438</v>
      </c>
      <c r="D748" s="30" t="s">
        <v>13</v>
      </c>
      <c r="E748" s="83" t="s">
        <v>1469</v>
      </c>
      <c r="F748" s="76">
        <v>150000</v>
      </c>
      <c r="G748" s="83"/>
      <c r="H748" s="42"/>
      <c r="I748" s="42"/>
      <c r="J748" s="42"/>
      <c r="K748" s="83" t="s">
        <v>1361</v>
      </c>
      <c r="L748" s="83" t="s">
        <v>277</v>
      </c>
      <c r="M748" s="42" t="s">
        <v>271</v>
      </c>
      <c r="N748" s="48"/>
    </row>
    <row r="749" spans="2:14" ht="36" x14ac:dyDescent="0.35">
      <c r="B749" s="95" t="s">
        <v>1282</v>
      </c>
      <c r="C749" s="92" t="s">
        <v>1438</v>
      </c>
      <c r="D749" s="30" t="s">
        <v>13</v>
      </c>
      <c r="E749" s="81" t="s">
        <v>1470</v>
      </c>
      <c r="F749" s="78">
        <v>150000</v>
      </c>
      <c r="G749" s="79"/>
      <c r="H749" s="42"/>
      <c r="I749" s="42"/>
      <c r="J749" s="42"/>
      <c r="K749" s="79" t="s">
        <v>689</v>
      </c>
      <c r="L749" s="79" t="s">
        <v>277</v>
      </c>
      <c r="M749" s="42" t="s">
        <v>271</v>
      </c>
      <c r="N749" s="48"/>
    </row>
    <row r="750" spans="2:14" ht="36" x14ac:dyDescent="0.35">
      <c r="B750" s="95" t="s">
        <v>1112</v>
      </c>
      <c r="C750" s="92" t="s">
        <v>1186</v>
      </c>
      <c r="D750" s="30" t="s">
        <v>13</v>
      </c>
      <c r="E750" s="83" t="s">
        <v>1471</v>
      </c>
      <c r="F750" s="74">
        <v>50000</v>
      </c>
      <c r="G750" s="82"/>
      <c r="H750" s="42"/>
      <c r="I750" s="42"/>
      <c r="J750" s="42"/>
      <c r="K750" s="82" t="s">
        <v>1361</v>
      </c>
      <c r="L750" s="82" t="s">
        <v>277</v>
      </c>
      <c r="M750" s="42" t="s">
        <v>271</v>
      </c>
      <c r="N750" s="48"/>
    </row>
    <row r="751" spans="2:14" ht="36" x14ac:dyDescent="0.35">
      <c r="B751" s="95" t="s">
        <v>1112</v>
      </c>
      <c r="C751" s="92" t="s">
        <v>1186</v>
      </c>
      <c r="D751" s="30" t="s">
        <v>13</v>
      </c>
      <c r="E751" s="83" t="s">
        <v>1472</v>
      </c>
      <c r="F751" s="74">
        <v>50000</v>
      </c>
      <c r="G751" s="82"/>
      <c r="H751" s="42"/>
      <c r="I751" s="42"/>
      <c r="J751" s="42"/>
      <c r="K751" s="82" t="s">
        <v>1473</v>
      </c>
      <c r="L751" s="82" t="s">
        <v>277</v>
      </c>
      <c r="M751" s="42" t="s">
        <v>271</v>
      </c>
      <c r="N751" s="48"/>
    </row>
    <row r="752" spans="2:14" ht="54" x14ac:dyDescent="0.35">
      <c r="B752" s="95" t="s">
        <v>1112</v>
      </c>
      <c r="C752" s="92" t="s">
        <v>1186</v>
      </c>
      <c r="D752" s="30" t="s">
        <v>13</v>
      </c>
      <c r="E752" s="81" t="s">
        <v>1474</v>
      </c>
      <c r="F752" s="78">
        <v>100000</v>
      </c>
      <c r="G752" s="79"/>
      <c r="H752" s="42"/>
      <c r="I752" s="42"/>
      <c r="J752" s="42"/>
      <c r="K752" s="79" t="s">
        <v>689</v>
      </c>
      <c r="L752" s="79" t="s">
        <v>277</v>
      </c>
      <c r="M752" s="42" t="s">
        <v>271</v>
      </c>
      <c r="N752" s="48"/>
    </row>
    <row r="753" spans="2:14" ht="36" x14ac:dyDescent="0.35">
      <c r="B753" s="95" t="s">
        <v>1112</v>
      </c>
      <c r="C753" s="92" t="s">
        <v>1186</v>
      </c>
      <c r="D753" s="30" t="s">
        <v>13</v>
      </c>
      <c r="E753" s="81" t="s">
        <v>1475</v>
      </c>
      <c r="F753" s="78">
        <v>50000</v>
      </c>
      <c r="G753" s="79"/>
      <c r="H753" s="42"/>
      <c r="I753" s="42"/>
      <c r="J753" s="42"/>
      <c r="K753" s="79" t="s">
        <v>689</v>
      </c>
      <c r="L753" s="79" t="s">
        <v>277</v>
      </c>
      <c r="M753" s="42" t="s">
        <v>271</v>
      </c>
      <c r="N753" s="48"/>
    </row>
    <row r="754" spans="2:14" ht="36" x14ac:dyDescent="0.35">
      <c r="B754" s="95" t="s">
        <v>1112</v>
      </c>
      <c r="C754" s="92" t="s">
        <v>1186</v>
      </c>
      <c r="D754" s="30" t="s">
        <v>13</v>
      </c>
      <c r="E754" s="71" t="s">
        <v>1476</v>
      </c>
      <c r="F754" s="78">
        <v>50000</v>
      </c>
      <c r="G754" s="79"/>
      <c r="H754" s="42"/>
      <c r="I754" s="42"/>
      <c r="J754" s="42"/>
      <c r="K754" s="79" t="s">
        <v>689</v>
      </c>
      <c r="L754" s="79" t="s">
        <v>277</v>
      </c>
      <c r="M754" s="42" t="s">
        <v>271</v>
      </c>
      <c r="N754" s="48"/>
    </row>
    <row r="755" spans="2:14" ht="36" x14ac:dyDescent="0.35">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6" x14ac:dyDescent="0.35">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4.799999999999997" x14ac:dyDescent="0.35">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4.799999999999997" x14ac:dyDescent="0.35">
      <c r="B758" s="113" t="s">
        <v>1282</v>
      </c>
      <c r="C758" s="108" t="s">
        <v>1435</v>
      </c>
      <c r="D758" s="114" t="s">
        <v>13</v>
      </c>
      <c r="E758" s="115" t="s">
        <v>1482</v>
      </c>
      <c r="F758" s="116">
        <v>1000000</v>
      </c>
      <c r="G758" s="116"/>
      <c r="H758" s="116"/>
      <c r="I758" s="116"/>
      <c r="J758" s="115" t="s">
        <v>1483</v>
      </c>
      <c r="K758" s="116">
        <v>2024</v>
      </c>
      <c r="L758" s="116" t="s">
        <v>790</v>
      </c>
      <c r="M758" s="117"/>
    </row>
    <row r="759" spans="2:14" ht="34.799999999999997" x14ac:dyDescent="0.35">
      <c r="B759" s="113" t="s">
        <v>1282</v>
      </c>
      <c r="C759" s="108" t="s">
        <v>1435</v>
      </c>
      <c r="D759" s="114" t="s">
        <v>13</v>
      </c>
      <c r="E759" s="115" t="s">
        <v>793</v>
      </c>
      <c r="F759" s="116">
        <v>60000</v>
      </c>
      <c r="G759" s="116"/>
      <c r="H759" s="116"/>
      <c r="I759" s="116"/>
      <c r="J759" s="115" t="s">
        <v>1484</v>
      </c>
      <c r="K759" s="116">
        <v>2024</v>
      </c>
      <c r="L759" s="116" t="s">
        <v>790</v>
      </c>
      <c r="M759" s="117"/>
    </row>
    <row r="760" spans="2:14" ht="34.799999999999997" x14ac:dyDescent="0.35">
      <c r="B760" s="113" t="s">
        <v>1282</v>
      </c>
      <c r="C760" s="108" t="s">
        <v>1435</v>
      </c>
      <c r="D760" s="114" t="s">
        <v>13</v>
      </c>
      <c r="E760" s="115" t="s">
        <v>1485</v>
      </c>
      <c r="F760" s="116">
        <v>800000</v>
      </c>
      <c r="G760" s="116"/>
      <c r="H760" s="116"/>
      <c r="I760" s="116"/>
      <c r="J760" s="115" t="s">
        <v>1486</v>
      </c>
      <c r="K760" s="116">
        <v>2024</v>
      </c>
      <c r="L760" s="116" t="s">
        <v>636</v>
      </c>
      <c r="M760" s="117"/>
    </row>
    <row r="761" spans="2:14" ht="34.799999999999997" x14ac:dyDescent="0.35">
      <c r="B761" s="113" t="s">
        <v>1282</v>
      </c>
      <c r="C761" s="108" t="s">
        <v>1435</v>
      </c>
      <c r="D761" s="114" t="s">
        <v>13</v>
      </c>
      <c r="E761" s="115" t="s">
        <v>1487</v>
      </c>
      <c r="F761" s="116">
        <v>40000</v>
      </c>
      <c r="G761" s="116"/>
      <c r="H761" s="116"/>
      <c r="I761" s="116"/>
      <c r="J761" s="115" t="s">
        <v>1488</v>
      </c>
      <c r="K761" s="116">
        <v>2020</v>
      </c>
      <c r="L761" s="116" t="s">
        <v>636</v>
      </c>
      <c r="M761" s="117"/>
    </row>
    <row r="762" spans="2:14" ht="63" x14ac:dyDescent="0.35">
      <c r="B762" s="113" t="s">
        <v>1282</v>
      </c>
      <c r="C762" s="108" t="s">
        <v>1435</v>
      </c>
      <c r="D762" s="114" t="s">
        <v>13</v>
      </c>
      <c r="E762" s="115" t="s">
        <v>1489</v>
      </c>
      <c r="F762" s="116">
        <v>20000</v>
      </c>
      <c r="G762" s="116"/>
      <c r="H762" s="116"/>
      <c r="I762" s="116"/>
      <c r="J762" s="115" t="s">
        <v>1490</v>
      </c>
      <c r="K762" s="116">
        <v>2020</v>
      </c>
      <c r="L762" s="116" t="s">
        <v>636</v>
      </c>
      <c r="M762" s="117"/>
    </row>
    <row r="763" spans="2:14" ht="63" x14ac:dyDescent="0.35">
      <c r="B763" s="113" t="s">
        <v>1282</v>
      </c>
      <c r="C763" s="108" t="s">
        <v>1435</v>
      </c>
      <c r="D763" s="114" t="s">
        <v>13</v>
      </c>
      <c r="E763" s="115" t="s">
        <v>1491</v>
      </c>
      <c r="F763" s="116">
        <v>20000</v>
      </c>
      <c r="G763" s="116"/>
      <c r="H763" s="116"/>
      <c r="I763" s="116"/>
      <c r="J763" s="115" t="s">
        <v>1492</v>
      </c>
      <c r="K763" s="116">
        <v>2020</v>
      </c>
      <c r="L763" s="116" t="s">
        <v>636</v>
      </c>
      <c r="M763" s="117"/>
    </row>
    <row r="764" spans="2:14" ht="34.799999999999997" x14ac:dyDescent="0.35">
      <c r="B764" s="113" t="s">
        <v>1282</v>
      </c>
      <c r="C764" s="108" t="s">
        <v>1435</v>
      </c>
      <c r="D764" s="114" t="s">
        <v>13</v>
      </c>
      <c r="E764" s="115" t="s">
        <v>1493</v>
      </c>
      <c r="F764" s="116">
        <v>40000</v>
      </c>
      <c r="G764" s="116"/>
      <c r="H764" s="116"/>
      <c r="I764" s="116"/>
      <c r="J764" s="115" t="s">
        <v>1494</v>
      </c>
      <c r="K764" s="116">
        <v>2020</v>
      </c>
      <c r="L764" s="116" t="s">
        <v>636</v>
      </c>
      <c r="M764" s="117"/>
    </row>
    <row r="765" spans="2:14" ht="125.4" x14ac:dyDescent="0.35">
      <c r="B765" s="113" t="s">
        <v>1282</v>
      </c>
      <c r="C765" s="108" t="s">
        <v>1435</v>
      </c>
      <c r="D765" s="114" t="s">
        <v>13</v>
      </c>
      <c r="E765" s="115" t="s">
        <v>1495</v>
      </c>
      <c r="F765" s="116">
        <v>30000</v>
      </c>
      <c r="G765" s="116"/>
      <c r="H765" s="116"/>
      <c r="I765" s="116"/>
      <c r="J765" s="115" t="s">
        <v>1496</v>
      </c>
      <c r="K765" s="116">
        <v>2023</v>
      </c>
      <c r="L765" s="116" t="s">
        <v>636</v>
      </c>
      <c r="M765" s="117"/>
    </row>
    <row r="766" spans="2:14" ht="63" x14ac:dyDescent="0.35">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O16" sqref="O16"/>
    </sheetView>
  </sheetViews>
  <sheetFormatPr defaultColWidth="9.109375" defaultRowHeight="14.4" x14ac:dyDescent="0.3"/>
  <cols>
    <col min="1" max="11" width="9.109375" style="357"/>
    <col min="12" max="12" width="8.44140625" style="357" customWidth="1"/>
    <col min="13" max="13" width="5" style="357" customWidth="1"/>
    <col min="14" max="14" width="11.88671875" style="357" customWidth="1"/>
    <col min="15" max="15" width="21.5546875" style="357" customWidth="1"/>
    <col min="16" max="16" width="14.109375" style="357" customWidth="1"/>
    <col min="17" max="18" width="18.6640625" style="357" customWidth="1"/>
    <col min="19" max="19" width="8.88671875" style="357" customWidth="1"/>
    <col min="20" max="20" width="4.88671875" style="357" customWidth="1"/>
    <col min="21" max="21" width="9.44140625" style="357" customWidth="1"/>
    <col min="22" max="22" width="4.88671875" style="357" customWidth="1"/>
    <col min="23" max="23" width="13.88671875" style="357" customWidth="1"/>
    <col min="24" max="16384" width="9.109375" style="357"/>
  </cols>
  <sheetData>
    <row r="1" spans="11:23" x14ac:dyDescent="0.3">
      <c r="K1" s="356"/>
      <c r="L1" s="356"/>
      <c r="M1" s="356"/>
      <c r="N1" s="356"/>
      <c r="O1" s="530" t="s">
        <v>2767</v>
      </c>
      <c r="P1" s="356"/>
      <c r="Q1" s="466" t="s">
        <v>2767</v>
      </c>
      <c r="R1" s="464"/>
      <c r="S1" s="464"/>
      <c r="T1" s="466" t="s">
        <v>2767</v>
      </c>
      <c r="U1" s="464"/>
      <c r="V1" s="464"/>
      <c r="W1" s="465" t="s">
        <v>1499</v>
      </c>
    </row>
    <row r="2" spans="11:23" x14ac:dyDescent="0.3">
      <c r="K2" s="356"/>
      <c r="L2" s="356"/>
      <c r="M2" s="356"/>
      <c r="N2" s="356"/>
      <c r="O2" s="530" t="s">
        <v>2959</v>
      </c>
      <c r="P2" s="356"/>
      <c r="Q2" s="466" t="s">
        <v>2959</v>
      </c>
      <c r="R2" s="464"/>
      <c r="S2" s="464"/>
      <c r="T2" s="466" t="s">
        <v>2959</v>
      </c>
      <c r="U2" s="464"/>
      <c r="V2" s="464"/>
      <c r="W2" s="465" t="s">
        <v>1500</v>
      </c>
    </row>
    <row r="3" spans="11:23" x14ac:dyDescent="0.3">
      <c r="K3" s="356"/>
      <c r="L3" s="356"/>
      <c r="M3" s="356"/>
      <c r="N3" s="535" t="s">
        <v>3558</v>
      </c>
      <c r="O3" s="530"/>
      <c r="P3" s="356"/>
      <c r="Q3" s="466" t="s">
        <v>3390</v>
      </c>
      <c r="R3" s="464"/>
      <c r="S3" s="464"/>
      <c r="T3" s="466" t="s">
        <v>3083</v>
      </c>
      <c r="U3" s="464"/>
      <c r="V3" s="464"/>
      <c r="W3" s="465" t="s">
        <v>2768</v>
      </c>
    </row>
    <row r="4" spans="11:23" x14ac:dyDescent="0.3">
      <c r="O4" s="530" t="s">
        <v>3559</v>
      </c>
      <c r="Q4" s="466" t="s">
        <v>3393</v>
      </c>
      <c r="R4" s="464"/>
      <c r="S4" s="464"/>
      <c r="T4" s="467" t="s">
        <v>3084</v>
      </c>
      <c r="U4" s="464"/>
      <c r="V4" s="464"/>
      <c r="W4" s="466" t="s">
        <v>2769</v>
      </c>
    </row>
    <row r="5" spans="11:23" x14ac:dyDescent="0.3">
      <c r="N5" s="536"/>
      <c r="O5" s="530" t="s">
        <v>2767</v>
      </c>
      <c r="Q5" s="466" t="s">
        <v>2767</v>
      </c>
      <c r="T5" s="466" t="s">
        <v>2767</v>
      </c>
      <c r="U5" s="464"/>
      <c r="V5" s="464"/>
      <c r="W5" s="467" t="s">
        <v>2767</v>
      </c>
    </row>
    <row r="6" spans="11:23" x14ac:dyDescent="0.3">
      <c r="N6" s="536"/>
      <c r="O6" s="530" t="s">
        <v>2959</v>
      </c>
      <c r="Q6" s="466" t="s">
        <v>2959</v>
      </c>
      <c r="R6" s="358"/>
      <c r="T6" s="466" t="s">
        <v>2959</v>
      </c>
      <c r="U6" s="464"/>
      <c r="V6" s="464"/>
      <c r="W6" s="465" t="s">
        <v>1500</v>
      </c>
    </row>
    <row r="7" spans="11:23" x14ac:dyDescent="0.3">
      <c r="N7" s="535" t="s">
        <v>3586</v>
      </c>
      <c r="O7" s="540"/>
      <c r="Q7" s="466" t="s">
        <v>3432</v>
      </c>
      <c r="R7" s="358"/>
      <c r="T7" s="466" t="s">
        <v>3108</v>
      </c>
      <c r="U7" s="464"/>
      <c r="V7" s="464"/>
      <c r="W7" s="465" t="s">
        <v>2808</v>
      </c>
    </row>
    <row r="8" spans="11:23" ht="15" customHeight="1" x14ac:dyDescent="0.3">
      <c r="L8" s="516"/>
      <c r="M8" s="516"/>
      <c r="N8" s="536"/>
      <c r="O8" s="530" t="s">
        <v>3587</v>
      </c>
      <c r="P8" s="516"/>
      <c r="Q8" s="466" t="s">
        <v>3433</v>
      </c>
      <c r="R8" s="516"/>
      <c r="T8" s="467" t="s">
        <v>3109</v>
      </c>
      <c r="U8" s="464"/>
      <c r="V8" s="464"/>
      <c r="W8" s="465" t="s">
        <v>2752</v>
      </c>
    </row>
    <row r="9" spans="11:23" x14ac:dyDescent="0.3">
      <c r="N9" s="536"/>
      <c r="O9" s="530" t="s">
        <v>2959</v>
      </c>
      <c r="P9" s="518"/>
      <c r="Q9" s="466" t="s">
        <v>2767</v>
      </c>
      <c r="R9" s="358"/>
      <c r="T9" s="466" t="s">
        <v>2767</v>
      </c>
      <c r="U9" s="464"/>
      <c r="V9" s="464"/>
      <c r="W9" s="466" t="s">
        <v>2767</v>
      </c>
    </row>
    <row r="10" spans="11:23" x14ac:dyDescent="0.3">
      <c r="N10" s="535" t="s">
        <v>3609</v>
      </c>
      <c r="O10" s="530"/>
      <c r="P10" s="518"/>
      <c r="Q10" s="466" t="s">
        <v>2959</v>
      </c>
      <c r="T10" s="466" t="s">
        <v>2959</v>
      </c>
      <c r="U10" s="464"/>
      <c r="V10" s="464"/>
      <c r="W10" s="467" t="s">
        <v>1500</v>
      </c>
    </row>
    <row r="11" spans="11:23" x14ac:dyDescent="0.3">
      <c r="N11" s="536"/>
      <c r="O11" s="530" t="s">
        <v>3608</v>
      </c>
      <c r="P11" s="518"/>
      <c r="Q11" s="466" t="s">
        <v>3458</v>
      </c>
      <c r="R11" s="358"/>
      <c r="T11" s="466" t="s">
        <v>3160</v>
      </c>
      <c r="U11" s="464"/>
      <c r="V11" s="464"/>
      <c r="W11" s="465" t="s">
        <v>2804</v>
      </c>
    </row>
    <row r="12" spans="11:23" x14ac:dyDescent="0.3">
      <c r="N12" s="536"/>
      <c r="O12" s="530" t="s">
        <v>2959</v>
      </c>
      <c r="P12" s="518"/>
      <c r="Q12" s="466" t="s">
        <v>3459</v>
      </c>
      <c r="R12" s="358"/>
      <c r="T12" s="467" t="s">
        <v>3161</v>
      </c>
      <c r="U12" s="464"/>
      <c r="V12" s="464"/>
      <c r="W12" s="465" t="s">
        <v>2803</v>
      </c>
    </row>
    <row r="13" spans="11:23" x14ac:dyDescent="0.3">
      <c r="N13" s="535" t="s">
        <v>3626</v>
      </c>
      <c r="O13" s="530"/>
      <c r="Q13" s="466" t="s">
        <v>2767</v>
      </c>
      <c r="T13" s="466" t="s">
        <v>2767</v>
      </c>
      <c r="U13" s="464"/>
      <c r="V13" s="464"/>
      <c r="W13" s="465" t="s">
        <v>2767</v>
      </c>
    </row>
    <row r="14" spans="11:23" x14ac:dyDescent="0.3">
      <c r="N14" s="536"/>
      <c r="O14" s="530" t="s">
        <v>3625</v>
      </c>
      <c r="Q14" s="466" t="s">
        <v>2959</v>
      </c>
      <c r="T14" s="466" t="s">
        <v>2959</v>
      </c>
      <c r="U14" s="464"/>
      <c r="V14" s="464"/>
      <c r="W14" s="466" t="s">
        <v>1500</v>
      </c>
    </row>
    <row r="15" spans="11:23" ht="10.95" customHeight="1" x14ac:dyDescent="0.3">
      <c r="N15" s="518"/>
      <c r="O15" s="466" t="s">
        <v>2959</v>
      </c>
      <c r="P15" s="518"/>
      <c r="Q15" s="466" t="s">
        <v>3464</v>
      </c>
      <c r="T15" s="480" t="s">
        <v>3177</v>
      </c>
      <c r="U15" s="464"/>
      <c r="V15" s="464"/>
      <c r="W15" s="467" t="s">
        <v>2901</v>
      </c>
    </row>
    <row r="16" spans="11:23" x14ac:dyDescent="0.3">
      <c r="O16" s="540" t="s">
        <v>3650</v>
      </c>
      <c r="Q16" s="466" t="s">
        <v>3465</v>
      </c>
      <c r="T16" s="480" t="s">
        <v>3178</v>
      </c>
      <c r="U16" s="464"/>
      <c r="V16" s="464"/>
      <c r="W16" s="465" t="s">
        <v>2902</v>
      </c>
    </row>
    <row r="17" spans="14:23" x14ac:dyDescent="0.3">
      <c r="O17" s="466" t="s">
        <v>3651</v>
      </c>
      <c r="Q17" s="466" t="s">
        <v>2767</v>
      </c>
      <c r="R17" s="358"/>
      <c r="T17" s="466" t="s">
        <v>2767</v>
      </c>
      <c r="U17" s="464"/>
      <c r="V17" s="464"/>
      <c r="W17" s="465" t="s">
        <v>2767</v>
      </c>
    </row>
    <row r="18" spans="14:23" x14ac:dyDescent="0.3">
      <c r="O18" s="466"/>
      <c r="Q18" s="466" t="s">
        <v>2959</v>
      </c>
      <c r="T18" s="466" t="s">
        <v>2959</v>
      </c>
      <c r="U18" s="464"/>
      <c r="V18" s="464"/>
      <c r="W18" s="465" t="s">
        <v>1500</v>
      </c>
    </row>
    <row r="19" spans="14:23" x14ac:dyDescent="0.3">
      <c r="O19" s="466"/>
      <c r="Q19" s="466" t="s">
        <v>3489</v>
      </c>
      <c r="T19" s="466" t="s">
        <v>3214</v>
      </c>
      <c r="U19" s="464"/>
      <c r="V19" s="464"/>
      <c r="W19" s="466" t="s">
        <v>2908</v>
      </c>
    </row>
    <row r="20" spans="14:23" ht="12" customHeight="1" x14ac:dyDescent="0.3">
      <c r="O20" s="466"/>
      <c r="Q20" s="466" t="s">
        <v>3250</v>
      </c>
      <c r="T20" s="466" t="s">
        <v>3215</v>
      </c>
      <c r="U20" s="464"/>
      <c r="V20" s="464"/>
      <c r="W20" s="467" t="s">
        <v>2909</v>
      </c>
    </row>
    <row r="21" spans="14:23" x14ac:dyDescent="0.3">
      <c r="O21" s="466"/>
      <c r="Q21" s="466" t="s">
        <v>2767</v>
      </c>
      <c r="T21" s="466" t="s">
        <v>2767</v>
      </c>
      <c r="U21" s="464"/>
      <c r="V21" s="464"/>
      <c r="W21" s="465" t="s">
        <v>2767</v>
      </c>
    </row>
    <row r="22" spans="14:23" x14ac:dyDescent="0.3">
      <c r="O22" s="466"/>
      <c r="Q22" s="466" t="s">
        <v>2959</v>
      </c>
      <c r="T22" s="466" t="s">
        <v>2959</v>
      </c>
      <c r="U22" s="464"/>
      <c r="V22" s="464"/>
      <c r="W22" s="465" t="s">
        <v>1500</v>
      </c>
    </row>
    <row r="23" spans="14:23" x14ac:dyDescent="0.3">
      <c r="O23" s="466"/>
      <c r="Q23" s="466" t="s">
        <v>3503</v>
      </c>
      <c r="T23" s="466" t="s">
        <v>3235</v>
      </c>
      <c r="U23" s="464"/>
      <c r="V23" s="464"/>
      <c r="W23" s="465" t="s">
        <v>2931</v>
      </c>
    </row>
    <row r="24" spans="14:23" x14ac:dyDescent="0.3">
      <c r="O24" s="466"/>
      <c r="Q24" s="466" t="s">
        <v>3504</v>
      </c>
      <c r="T24" s="466" t="s">
        <v>3236</v>
      </c>
      <c r="U24" s="464"/>
      <c r="V24" s="464"/>
      <c r="W24" s="466" t="s">
        <v>2932</v>
      </c>
    </row>
    <row r="25" spans="14:23" ht="13.95" customHeight="1" x14ac:dyDescent="0.3">
      <c r="O25" s="530"/>
      <c r="Q25" s="530" t="s">
        <v>2767</v>
      </c>
      <c r="T25" s="466" t="s">
        <v>2767</v>
      </c>
      <c r="U25" s="464"/>
      <c r="V25" s="464"/>
      <c r="W25" s="467" t="s">
        <v>2767</v>
      </c>
    </row>
    <row r="26" spans="14:23" x14ac:dyDescent="0.3">
      <c r="O26" s="530"/>
      <c r="Q26" s="530" t="s">
        <v>2959</v>
      </c>
      <c r="T26" s="466" t="s">
        <v>2959</v>
      </c>
      <c r="U26" s="464"/>
      <c r="V26" s="464"/>
      <c r="W26" s="465" t="s">
        <v>1500</v>
      </c>
    </row>
    <row r="27" spans="14:23" x14ac:dyDescent="0.3">
      <c r="O27" s="530"/>
      <c r="Q27" s="530" t="s">
        <v>3510</v>
      </c>
      <c r="T27" s="466" t="s">
        <v>3249</v>
      </c>
      <c r="U27" s="464"/>
      <c r="V27" s="464"/>
      <c r="W27" s="465" t="s">
        <v>2951</v>
      </c>
    </row>
    <row r="28" spans="14:23" x14ac:dyDescent="0.3">
      <c r="O28" s="530"/>
      <c r="Q28" s="530" t="s">
        <v>3511</v>
      </c>
      <c r="T28" s="487" t="s">
        <v>3250</v>
      </c>
      <c r="U28" s="464"/>
      <c r="V28" s="464"/>
      <c r="W28" s="465" t="s">
        <v>2952</v>
      </c>
    </row>
    <row r="29" spans="14:23" x14ac:dyDescent="0.3">
      <c r="O29" s="530"/>
      <c r="Q29" s="530" t="s">
        <v>2767</v>
      </c>
      <c r="T29" s="466" t="s">
        <v>2767</v>
      </c>
      <c r="U29" s="464"/>
      <c r="V29" s="464"/>
      <c r="W29" s="466" t="s">
        <v>2767</v>
      </c>
    </row>
    <row r="30" spans="14:23" x14ac:dyDescent="0.3">
      <c r="N30" s="530" t="s">
        <v>3526</v>
      </c>
      <c r="O30" s="530"/>
      <c r="P30" s="530" t="s">
        <v>3526</v>
      </c>
      <c r="Q30" s="530" t="s">
        <v>2959</v>
      </c>
      <c r="T30" s="466" t="s">
        <v>2959</v>
      </c>
      <c r="U30" s="464"/>
      <c r="V30" s="464"/>
      <c r="W30" s="466" t="s">
        <v>2959</v>
      </c>
    </row>
    <row r="31" spans="14:23" x14ac:dyDescent="0.3">
      <c r="N31" s="534"/>
      <c r="O31" s="533"/>
      <c r="P31" s="534" t="s">
        <v>3535</v>
      </c>
      <c r="Q31" s="533"/>
      <c r="T31" s="466" t="s">
        <v>3278</v>
      </c>
      <c r="U31" s="464"/>
      <c r="V31" s="464"/>
      <c r="W31" s="466" t="s">
        <v>2974</v>
      </c>
    </row>
    <row r="32" spans="14:23" x14ac:dyDescent="0.3">
      <c r="O32" s="532"/>
      <c r="Q32" s="532" t="s">
        <v>3532</v>
      </c>
      <c r="T32" s="466" t="s">
        <v>3304</v>
      </c>
      <c r="U32" s="464"/>
      <c r="V32" s="464"/>
      <c r="W32" s="467" t="s">
        <v>2984</v>
      </c>
    </row>
    <row r="33" spans="1:23" x14ac:dyDescent="0.3">
      <c r="O33" s="530"/>
      <c r="Q33" s="530" t="s">
        <v>2767</v>
      </c>
      <c r="T33" s="466" t="s">
        <v>2767</v>
      </c>
      <c r="U33" s="464"/>
      <c r="V33" s="464"/>
      <c r="W33" s="465" t="s">
        <v>2767</v>
      </c>
    </row>
    <row r="34" spans="1:23" ht="15" customHeight="1" x14ac:dyDescent="0.3">
      <c r="A34" s="359"/>
      <c r="B34" s="359"/>
      <c r="C34" s="359"/>
      <c r="D34" s="359"/>
      <c r="E34" s="359"/>
      <c r="F34" s="359"/>
      <c r="G34" s="359"/>
      <c r="H34" s="359"/>
      <c r="I34" s="359"/>
      <c r="J34" s="359"/>
      <c r="K34" s="359"/>
      <c r="L34" s="359"/>
      <c r="M34" s="359"/>
      <c r="N34" s="359"/>
      <c r="O34" s="530"/>
      <c r="P34" s="359"/>
      <c r="Q34" s="530" t="s">
        <v>2959</v>
      </c>
      <c r="R34" s="359"/>
      <c r="S34" s="359"/>
      <c r="T34" s="466" t="s">
        <v>2959</v>
      </c>
      <c r="U34" s="468"/>
      <c r="V34" s="468"/>
      <c r="W34" s="466" t="s">
        <v>2959</v>
      </c>
    </row>
    <row r="35" spans="1:23" ht="15" customHeight="1" x14ac:dyDescent="0.3">
      <c r="A35" s="359"/>
      <c r="B35" s="359"/>
      <c r="C35" s="359"/>
      <c r="D35" s="359"/>
      <c r="E35" s="490"/>
      <c r="F35" s="490"/>
      <c r="G35" s="490"/>
      <c r="H35" s="490"/>
      <c r="I35" s="490"/>
      <c r="J35" s="490"/>
      <c r="K35" s="490"/>
      <c r="L35" s="490"/>
      <c r="M35" s="490"/>
      <c r="N35" s="535"/>
      <c r="O35" s="533"/>
      <c r="P35" s="535" t="s">
        <v>3534</v>
      </c>
      <c r="Q35" s="533"/>
      <c r="R35" s="490"/>
      <c r="S35" s="490"/>
      <c r="T35" s="466" t="s">
        <v>3331</v>
      </c>
      <c r="U35" s="491"/>
      <c r="V35" s="491"/>
      <c r="W35" s="466" t="s">
        <v>3004</v>
      </c>
    </row>
    <row r="36" spans="1:23" ht="15" customHeight="1" x14ac:dyDescent="0.3">
      <c r="A36" s="359"/>
      <c r="B36" s="359"/>
      <c r="C36" s="359"/>
      <c r="D36" s="359"/>
      <c r="E36" s="490"/>
      <c r="F36" s="490"/>
      <c r="G36" s="490"/>
      <c r="H36" s="490"/>
      <c r="I36" s="490"/>
      <c r="J36" s="490"/>
      <c r="K36" s="490"/>
      <c r="L36" s="490"/>
      <c r="M36" s="490"/>
      <c r="N36" s="490"/>
      <c r="O36" s="532"/>
      <c r="P36" s="490"/>
      <c r="Q36" s="532" t="s">
        <v>3533</v>
      </c>
      <c r="R36" s="490"/>
      <c r="S36" s="490"/>
      <c r="T36" s="466" t="s">
        <v>3370</v>
      </c>
      <c r="U36" s="491"/>
      <c r="V36" s="491"/>
      <c r="W36" s="466" t="s">
        <v>3005</v>
      </c>
    </row>
    <row r="37" spans="1:23" ht="15" customHeight="1" x14ac:dyDescent="0.3">
      <c r="A37" s="359"/>
      <c r="B37" s="359"/>
      <c r="C37" s="359"/>
      <c r="D37" s="359"/>
      <c r="E37" s="490"/>
      <c r="F37" s="490"/>
      <c r="G37" s="490"/>
      <c r="H37" s="490"/>
      <c r="I37" s="490"/>
      <c r="J37" s="490"/>
      <c r="K37" s="490"/>
      <c r="L37" s="490"/>
      <c r="M37" s="490"/>
      <c r="N37" s="536"/>
      <c r="O37" s="530"/>
      <c r="P37" s="536"/>
      <c r="Q37" s="530" t="s">
        <v>2767</v>
      </c>
      <c r="R37" s="490"/>
      <c r="S37" s="490"/>
      <c r="T37" s="466" t="s">
        <v>2767</v>
      </c>
      <c r="U37" s="491"/>
      <c r="V37" s="491"/>
      <c r="W37" s="466" t="s">
        <v>2767</v>
      </c>
    </row>
    <row r="38" spans="1:23" ht="15" customHeight="1" x14ac:dyDescent="0.3">
      <c r="A38" s="359"/>
      <c r="B38" s="359"/>
      <c r="C38" s="359"/>
      <c r="D38" s="359"/>
      <c r="E38" s="490"/>
      <c r="F38" s="490"/>
      <c r="G38" s="490"/>
      <c r="H38" s="490"/>
      <c r="I38" s="490"/>
      <c r="J38" s="490"/>
      <c r="K38" s="490"/>
      <c r="L38" s="490"/>
      <c r="M38" s="490"/>
      <c r="N38" s="537"/>
      <c r="O38" s="530"/>
      <c r="P38" s="537"/>
      <c r="Q38" s="530" t="s">
        <v>2959</v>
      </c>
      <c r="R38" s="490"/>
      <c r="S38" s="490"/>
      <c r="T38" s="466" t="s">
        <v>2959</v>
      </c>
      <c r="U38" s="491"/>
      <c r="V38" s="491"/>
      <c r="W38" s="466" t="s">
        <v>2959</v>
      </c>
    </row>
    <row r="39" spans="1:23" ht="15" customHeight="1" x14ac:dyDescent="0.3">
      <c r="A39" s="359"/>
      <c r="B39" s="359"/>
      <c r="C39" s="359"/>
      <c r="D39" s="359"/>
      <c r="E39" s="490"/>
      <c r="F39" s="490"/>
      <c r="G39" s="490"/>
      <c r="H39" s="490"/>
      <c r="I39" s="490"/>
      <c r="J39" s="490"/>
      <c r="K39" s="490"/>
      <c r="L39" s="490"/>
      <c r="M39" s="490"/>
      <c r="N39" s="535"/>
      <c r="O39" s="533"/>
      <c r="P39" s="535" t="s">
        <v>3551</v>
      </c>
      <c r="Q39" s="533"/>
      <c r="R39" s="490"/>
      <c r="S39" s="490"/>
      <c r="T39" s="466" t="s">
        <v>3366</v>
      </c>
      <c r="U39" s="491"/>
      <c r="V39" s="491"/>
      <c r="W39" s="466" t="s">
        <v>3059</v>
      </c>
    </row>
    <row r="40" spans="1:23" ht="15" customHeight="1" x14ac:dyDescent="0.3">
      <c r="A40" s="359"/>
      <c r="B40" s="359"/>
      <c r="C40" s="359"/>
      <c r="D40" s="359"/>
      <c r="E40" s="490"/>
      <c r="F40" s="490"/>
      <c r="G40" s="490"/>
      <c r="H40" s="490"/>
      <c r="I40" s="490"/>
      <c r="J40" s="490"/>
      <c r="K40" s="490"/>
      <c r="L40" s="490"/>
      <c r="M40" s="490"/>
      <c r="N40" s="537"/>
      <c r="O40" s="534"/>
      <c r="P40" s="537"/>
      <c r="Q40" s="534" t="s">
        <v>3552</v>
      </c>
      <c r="R40" s="490"/>
      <c r="S40" s="490"/>
      <c r="T40" s="466" t="s">
        <v>3371</v>
      </c>
      <c r="U40" s="491"/>
      <c r="V40" s="491"/>
      <c r="W40" s="467" t="s">
        <v>3060</v>
      </c>
    </row>
    <row r="41" spans="1:23" ht="29.25" customHeight="1" x14ac:dyDescent="0.3">
      <c r="A41" s="360"/>
      <c r="B41" s="360"/>
      <c r="C41" s="360"/>
      <c r="D41" s="408"/>
      <c r="E41" s="569" t="s">
        <v>1501</v>
      </c>
      <c r="F41" s="569"/>
      <c r="G41" s="569"/>
      <c r="H41" s="569"/>
      <c r="I41" s="569"/>
      <c r="J41" s="569"/>
      <c r="K41" s="569"/>
      <c r="L41" s="569"/>
      <c r="M41" s="569"/>
      <c r="N41" s="569"/>
      <c r="O41" s="569"/>
      <c r="P41" s="569"/>
      <c r="Q41" s="569"/>
      <c r="R41" s="569"/>
      <c r="S41" s="569"/>
      <c r="T41" s="569"/>
      <c r="U41" s="408"/>
      <c r="V41" s="360"/>
      <c r="W41" s="469"/>
    </row>
    <row r="42" spans="1:23" ht="55.5" customHeight="1" x14ac:dyDescent="0.3">
      <c r="A42" s="360"/>
      <c r="B42" s="360"/>
      <c r="C42" s="360"/>
      <c r="D42" s="569" t="s">
        <v>1502</v>
      </c>
      <c r="E42" s="569"/>
      <c r="F42" s="569"/>
      <c r="G42" s="569"/>
      <c r="H42" s="569"/>
      <c r="I42" s="569"/>
      <c r="J42" s="569"/>
      <c r="K42" s="569"/>
      <c r="L42" s="569"/>
      <c r="M42" s="569"/>
      <c r="N42" s="569"/>
      <c r="O42" s="569"/>
      <c r="P42" s="569"/>
      <c r="Q42" s="569"/>
      <c r="R42" s="569"/>
      <c r="S42" s="569"/>
      <c r="T42" s="569"/>
      <c r="U42" s="569"/>
      <c r="V42" s="360"/>
      <c r="W42" s="360"/>
    </row>
    <row r="43" spans="1:23" ht="33.75" customHeight="1" x14ac:dyDescent="0.3">
      <c r="A43" s="360"/>
      <c r="B43" s="360"/>
      <c r="C43" s="360"/>
      <c r="D43" s="408"/>
      <c r="E43" s="569" t="s">
        <v>1503</v>
      </c>
      <c r="F43" s="569"/>
      <c r="G43" s="569"/>
      <c r="H43" s="569"/>
      <c r="I43" s="569"/>
      <c r="J43" s="569"/>
      <c r="K43" s="569"/>
      <c r="L43" s="569"/>
      <c r="M43" s="569"/>
      <c r="N43" s="569"/>
      <c r="O43" s="569"/>
      <c r="P43" s="569"/>
      <c r="Q43" s="569"/>
      <c r="R43" s="569"/>
      <c r="S43" s="569"/>
      <c r="T43" s="569"/>
      <c r="U43" s="408"/>
      <c r="V43" s="360"/>
      <c r="W43" s="360"/>
    </row>
    <row r="44" spans="1:23" ht="1.5" customHeight="1" x14ac:dyDescent="0.3">
      <c r="A44" s="360"/>
      <c r="B44" s="360"/>
      <c r="C44" s="360"/>
      <c r="D44" s="360"/>
      <c r="E44" s="360"/>
      <c r="F44" s="360"/>
      <c r="G44" s="360"/>
      <c r="H44" s="360"/>
      <c r="I44" s="360"/>
      <c r="J44" s="360"/>
      <c r="K44" s="360"/>
      <c r="L44" s="360"/>
      <c r="M44" s="360"/>
      <c r="N44" s="360"/>
      <c r="O44" s="360"/>
      <c r="P44" s="360"/>
      <c r="Q44" s="360"/>
      <c r="R44" s="360"/>
      <c r="S44" s="360"/>
      <c r="T44" s="360"/>
      <c r="U44" s="360"/>
      <c r="V44" s="360"/>
      <c r="W44" s="360"/>
    </row>
    <row r="45" spans="1:23" ht="1.5" customHeight="1" x14ac:dyDescent="0.3">
      <c r="A45" s="360"/>
      <c r="B45" s="360"/>
      <c r="C45" s="360"/>
      <c r="D45" s="360"/>
      <c r="E45" s="570" t="s">
        <v>2681</v>
      </c>
      <c r="F45" s="570"/>
      <c r="G45" s="570"/>
      <c r="H45" s="570"/>
      <c r="I45" s="570"/>
      <c r="J45" s="570"/>
      <c r="K45" s="570"/>
      <c r="L45" s="360"/>
      <c r="M45" s="360"/>
      <c r="N45" s="360"/>
      <c r="O45" s="360"/>
      <c r="P45" s="360"/>
      <c r="Q45" s="360"/>
      <c r="R45" s="360"/>
      <c r="S45" s="360"/>
      <c r="T45" s="360"/>
      <c r="U45" s="360"/>
      <c r="V45" s="360"/>
      <c r="W45" s="360"/>
    </row>
    <row r="46" spans="1:23" ht="18.75" customHeight="1" x14ac:dyDescent="0.3">
      <c r="A46" s="360"/>
      <c r="B46" s="360"/>
      <c r="C46" s="360"/>
      <c r="D46" s="360"/>
      <c r="E46" s="570" t="s">
        <v>2681</v>
      </c>
      <c r="F46" s="570"/>
      <c r="G46" s="570"/>
      <c r="H46" s="570"/>
      <c r="I46" s="570"/>
      <c r="J46" s="570"/>
      <c r="K46" s="570"/>
      <c r="L46" s="570"/>
      <c r="M46" s="570"/>
      <c r="N46" s="570"/>
      <c r="O46" s="570"/>
      <c r="P46" s="570"/>
      <c r="Q46" s="570"/>
      <c r="R46" s="570"/>
      <c r="S46" s="570"/>
      <c r="T46" s="570"/>
      <c r="U46" s="360"/>
      <c r="V46" s="360"/>
      <c r="W46" s="360"/>
    </row>
    <row r="47" spans="1:23" x14ac:dyDescent="0.3">
      <c r="A47" s="361"/>
      <c r="B47" s="361"/>
      <c r="C47" s="361"/>
      <c r="D47" s="361"/>
      <c r="E47" s="361"/>
      <c r="F47" s="361"/>
      <c r="G47" s="361"/>
      <c r="H47" s="361"/>
      <c r="I47" s="361"/>
      <c r="J47" s="361"/>
      <c r="K47" s="361"/>
      <c r="L47" s="361"/>
      <c r="M47" s="361"/>
      <c r="N47" s="361"/>
      <c r="O47" s="361"/>
      <c r="P47" s="361"/>
      <c r="Q47" s="361"/>
      <c r="R47" s="361"/>
      <c r="S47" s="361"/>
      <c r="T47" s="361"/>
      <c r="U47" s="361"/>
      <c r="V47" s="361"/>
      <c r="W47" s="361"/>
    </row>
    <row r="142" spans="10:10" x14ac:dyDescent="0.3">
      <c r="J142" s="489"/>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6"/>
  <sheetViews>
    <sheetView tabSelected="1" view="pageBreakPreview" topLeftCell="B31" zoomScaleNormal="100" zoomScaleSheetLayoutView="100" workbookViewId="0">
      <selection activeCell="B41" sqref="B41"/>
    </sheetView>
  </sheetViews>
  <sheetFormatPr defaultColWidth="9.109375" defaultRowHeight="15.6" x14ac:dyDescent="0.3"/>
  <cols>
    <col min="1" max="1" width="32.44140625" style="307" customWidth="1"/>
    <col min="2" max="2" width="37.6640625" style="307" customWidth="1"/>
    <col min="3" max="3" width="16.109375" style="307" customWidth="1"/>
    <col min="4" max="4" width="38.44140625" style="307" customWidth="1"/>
    <col min="5" max="5" width="9" style="307" customWidth="1"/>
    <col min="6" max="6" width="11.88671875" style="307" customWidth="1"/>
    <col min="7" max="7" width="4.88671875" style="307" customWidth="1"/>
    <col min="8" max="14" width="9.109375" style="307"/>
    <col min="15" max="15" width="10.109375" style="307" customWidth="1"/>
    <col min="16" max="16" width="9.109375" style="307"/>
    <col min="17" max="17" width="13.44140625" style="307" customWidth="1"/>
    <col min="18" max="16384" width="9.109375" style="307"/>
  </cols>
  <sheetData>
    <row r="2" spans="1:15" ht="16.5" customHeight="1" x14ac:dyDescent="0.3">
      <c r="C2" s="409" t="s">
        <v>2682</v>
      </c>
    </row>
    <row r="3" spans="1:15" ht="150" customHeight="1" x14ac:dyDescent="0.3">
      <c r="A3" s="568" t="s">
        <v>2807</v>
      </c>
      <c r="B3" s="568"/>
      <c r="C3" s="568"/>
      <c r="D3" s="568"/>
      <c r="E3" s="568"/>
      <c r="F3" s="568"/>
      <c r="G3" s="568"/>
      <c r="H3" s="362"/>
      <c r="I3" s="362"/>
      <c r="J3" s="362"/>
      <c r="K3" s="362"/>
      <c r="L3" s="362"/>
      <c r="M3" s="362"/>
      <c r="N3" s="362"/>
      <c r="O3" s="362"/>
    </row>
    <row r="4" spans="1:15" ht="59.25" customHeight="1" x14ac:dyDescent="0.3">
      <c r="A4" s="566" t="s">
        <v>2294</v>
      </c>
      <c r="B4" s="567"/>
      <c r="C4" s="567"/>
      <c r="D4" s="567"/>
      <c r="E4" s="567"/>
      <c r="F4" s="567"/>
      <c r="G4" s="567"/>
      <c r="H4" s="367"/>
      <c r="I4" s="367"/>
      <c r="J4" s="367"/>
      <c r="K4" s="367"/>
      <c r="L4" s="367"/>
      <c r="M4" s="367"/>
      <c r="N4" s="367"/>
      <c r="O4" s="367"/>
    </row>
    <row r="5" spans="1:15" s="366" customFormat="1" ht="26.4" customHeight="1" x14ac:dyDescent="0.3">
      <c r="A5" s="371" t="s">
        <v>2305</v>
      </c>
      <c r="B5" s="371" t="s">
        <v>2307</v>
      </c>
      <c r="C5" s="372" t="s">
        <v>1504</v>
      </c>
      <c r="D5" s="372" t="s">
        <v>1505</v>
      </c>
      <c r="E5" s="365"/>
      <c r="F5" s="365"/>
      <c r="G5" s="365"/>
      <c r="H5" s="365"/>
    </row>
    <row r="6" spans="1:15" x14ac:dyDescent="0.3">
      <c r="A6" s="363" t="s">
        <v>1506</v>
      </c>
      <c r="B6" s="363" t="s">
        <v>2733</v>
      </c>
      <c r="C6" s="364" t="s">
        <v>2358</v>
      </c>
      <c r="D6" s="364" t="s">
        <v>2359</v>
      </c>
    </row>
    <row r="7" spans="1:15" s="366" customFormat="1" ht="31.2" x14ac:dyDescent="0.3">
      <c r="A7" s="371" t="s">
        <v>2306</v>
      </c>
      <c r="B7" s="371"/>
      <c r="C7" s="372" t="s">
        <v>1504</v>
      </c>
      <c r="D7" s="372" t="s">
        <v>1505</v>
      </c>
      <c r="E7" s="365"/>
      <c r="F7" s="365"/>
      <c r="G7" s="365"/>
      <c r="H7" s="365"/>
    </row>
    <row r="8" spans="1:15" s="370" customFormat="1" x14ac:dyDescent="0.3">
      <c r="A8" s="368" t="s">
        <v>2732</v>
      </c>
      <c r="B8" s="368" t="s">
        <v>2806</v>
      </c>
      <c r="C8" s="369" t="s">
        <v>2734</v>
      </c>
      <c r="D8" s="369" t="s">
        <v>2735</v>
      </c>
    </row>
    <row r="9" spans="1:15" s="370" customFormat="1" x14ac:dyDescent="0.3">
      <c r="A9" s="368" t="s">
        <v>2793</v>
      </c>
      <c r="B9" s="368" t="s">
        <v>2805</v>
      </c>
      <c r="C9" s="369" t="s">
        <v>2794</v>
      </c>
      <c r="D9" s="369" t="s">
        <v>2795</v>
      </c>
    </row>
    <row r="10" spans="1:15" s="370" customFormat="1" x14ac:dyDescent="0.3">
      <c r="A10" s="368" t="s">
        <v>2900</v>
      </c>
      <c r="B10" s="368" t="s">
        <v>2903</v>
      </c>
      <c r="C10" s="369" t="s">
        <v>2898</v>
      </c>
      <c r="D10" s="369" t="s">
        <v>2899</v>
      </c>
    </row>
    <row r="11" spans="1:15" s="370" customFormat="1" x14ac:dyDescent="0.3">
      <c r="A11" s="368" t="s">
        <v>2904</v>
      </c>
      <c r="B11" s="368" t="s">
        <v>2910</v>
      </c>
      <c r="C11" s="369" t="s">
        <v>2905</v>
      </c>
      <c r="D11" s="369" t="s">
        <v>2906</v>
      </c>
    </row>
    <row r="12" spans="1:15" x14ac:dyDescent="0.3">
      <c r="A12" s="368" t="s">
        <v>2927</v>
      </c>
      <c r="B12" s="368" t="s">
        <v>2933</v>
      </c>
      <c r="C12" s="369" t="s">
        <v>2929</v>
      </c>
      <c r="D12" s="369" t="s">
        <v>2930</v>
      </c>
    </row>
    <row r="13" spans="1:15" x14ac:dyDescent="0.3">
      <c r="A13" s="368" t="s">
        <v>2953</v>
      </c>
      <c r="B13" s="368" t="s">
        <v>2956</v>
      </c>
      <c r="C13" s="369" t="s">
        <v>2954</v>
      </c>
      <c r="D13" s="369" t="s">
        <v>2955</v>
      </c>
      <c r="F13" s="307" t="s">
        <v>3162</v>
      </c>
    </row>
    <row r="14" spans="1:15" x14ac:dyDescent="0.3">
      <c r="A14" s="368" t="s">
        <v>2960</v>
      </c>
      <c r="B14" s="368" t="s">
        <v>2975</v>
      </c>
      <c r="C14" s="369" t="s">
        <v>2961</v>
      </c>
      <c r="D14" s="369" t="s">
        <v>2962</v>
      </c>
    </row>
    <row r="15" spans="1:15" x14ac:dyDescent="0.3">
      <c r="A15" s="368" t="s">
        <v>2994</v>
      </c>
      <c r="B15" s="470" t="s">
        <v>3006</v>
      </c>
      <c r="C15" s="369" t="s">
        <v>2995</v>
      </c>
      <c r="D15" s="369" t="s">
        <v>2996</v>
      </c>
    </row>
    <row r="16" spans="1:15" x14ac:dyDescent="0.3">
      <c r="A16" s="368" t="s">
        <v>3048</v>
      </c>
      <c r="B16" s="475" t="s">
        <v>3056</v>
      </c>
      <c r="C16" s="369" t="s">
        <v>3049</v>
      </c>
      <c r="D16" s="369" t="s">
        <v>3050</v>
      </c>
    </row>
    <row r="17" spans="1:4" x14ac:dyDescent="0.3">
      <c r="A17" s="368" t="s">
        <v>3058</v>
      </c>
      <c r="B17" s="477" t="s">
        <v>3085</v>
      </c>
      <c r="C17" s="369" t="s">
        <v>3057</v>
      </c>
      <c r="D17" s="369" t="s">
        <v>3055</v>
      </c>
    </row>
    <row r="18" spans="1:4" x14ac:dyDescent="0.3">
      <c r="A18" s="368" t="s">
        <v>3086</v>
      </c>
      <c r="B18" s="477" t="s">
        <v>3171</v>
      </c>
      <c r="C18" s="369" t="s">
        <v>3087</v>
      </c>
      <c r="D18" s="369" t="s">
        <v>3088</v>
      </c>
    </row>
    <row r="19" spans="1:4" x14ac:dyDescent="0.3">
      <c r="A19" s="368" t="s">
        <v>3156</v>
      </c>
      <c r="B19" s="368" t="s">
        <v>3157</v>
      </c>
      <c r="C19" s="368" t="s">
        <v>3158</v>
      </c>
      <c r="D19" s="368" t="s">
        <v>3159</v>
      </c>
    </row>
    <row r="20" spans="1:4" x14ac:dyDescent="0.3">
      <c r="A20" s="368" t="s">
        <v>3163</v>
      </c>
      <c r="B20" s="475" t="s">
        <v>3172</v>
      </c>
      <c r="C20" s="368" t="s">
        <v>3164</v>
      </c>
      <c r="D20" s="368" t="s">
        <v>3165</v>
      </c>
    </row>
    <row r="21" spans="1:4" x14ac:dyDescent="0.3">
      <c r="A21" s="368" t="s">
        <v>3181</v>
      </c>
      <c r="B21" s="475" t="s">
        <v>3216</v>
      </c>
      <c r="C21" s="368" t="s">
        <v>3179</v>
      </c>
      <c r="D21" s="368" t="s">
        <v>3180</v>
      </c>
    </row>
    <row r="22" spans="1:4" x14ac:dyDescent="0.3">
      <c r="A22" s="368" t="s">
        <v>3225</v>
      </c>
      <c r="B22" s="475" t="s">
        <v>3240</v>
      </c>
      <c r="C22" s="368" t="s">
        <v>3224</v>
      </c>
      <c r="D22" s="368" t="s">
        <v>3223</v>
      </c>
    </row>
    <row r="23" spans="1:4" x14ac:dyDescent="0.3">
      <c r="A23" s="368" t="s">
        <v>3237</v>
      </c>
      <c r="B23" s="475" t="s">
        <v>3253</v>
      </c>
      <c r="C23" s="368" t="s">
        <v>3238</v>
      </c>
      <c r="D23" s="368" t="s">
        <v>3239</v>
      </c>
    </row>
    <row r="24" spans="1:4" x14ac:dyDescent="0.3">
      <c r="A24" s="368" t="s">
        <v>3251</v>
      </c>
      <c r="B24" s="475" t="s">
        <v>3282</v>
      </c>
      <c r="C24" s="368" t="s">
        <v>3264</v>
      </c>
      <c r="D24" s="368" t="s">
        <v>3252</v>
      </c>
    </row>
    <row r="25" spans="1:4" x14ac:dyDescent="0.3">
      <c r="A25" s="475" t="s">
        <v>3303</v>
      </c>
      <c r="B25" s="475" t="s">
        <v>3332</v>
      </c>
      <c r="C25" s="475" t="s">
        <v>3302</v>
      </c>
      <c r="D25" s="475" t="s">
        <v>3301</v>
      </c>
    </row>
    <row r="26" spans="1:4" x14ac:dyDescent="0.3">
      <c r="A26" s="475" t="s">
        <v>3344</v>
      </c>
      <c r="B26" s="475" t="s">
        <v>3365</v>
      </c>
      <c r="C26" s="475" t="s">
        <v>3343</v>
      </c>
      <c r="D26" s="475" t="s">
        <v>3342</v>
      </c>
    </row>
    <row r="27" spans="1:4" x14ac:dyDescent="0.3">
      <c r="A27" s="475" t="s">
        <v>3372</v>
      </c>
      <c r="B27" s="475" t="s">
        <v>3389</v>
      </c>
      <c r="C27" s="475" t="s">
        <v>3373</v>
      </c>
      <c r="D27" s="475" t="s">
        <v>3374</v>
      </c>
    </row>
    <row r="28" spans="1:4" x14ac:dyDescent="0.3">
      <c r="A28" s="475" t="s">
        <v>3420</v>
      </c>
      <c r="B28" s="475" t="s">
        <v>3431</v>
      </c>
      <c r="C28" s="475" t="s">
        <v>3404</v>
      </c>
      <c r="D28" s="475" t="s">
        <v>3405</v>
      </c>
    </row>
    <row r="29" spans="1:4" x14ac:dyDescent="0.3">
      <c r="A29" s="475" t="s">
        <v>3440</v>
      </c>
      <c r="B29" s="475" t="s">
        <v>3462</v>
      </c>
      <c r="C29" s="475" t="s">
        <v>3439</v>
      </c>
      <c r="D29" s="475" t="s">
        <v>3438</v>
      </c>
    </row>
    <row r="30" spans="1:4" x14ac:dyDescent="0.3">
      <c r="A30" s="475" t="s">
        <v>3466</v>
      </c>
      <c r="B30" s="475" t="s">
        <v>3463</v>
      </c>
      <c r="C30" s="475" t="s">
        <v>3460</v>
      </c>
      <c r="D30" s="475" t="s">
        <v>3461</v>
      </c>
    </row>
    <row r="31" spans="1:4" x14ac:dyDescent="0.3">
      <c r="A31" s="475" t="s">
        <v>3476</v>
      </c>
      <c r="B31" s="475" t="s">
        <v>3490</v>
      </c>
      <c r="C31" s="475" t="s">
        <v>3467</v>
      </c>
      <c r="D31" s="475" t="s">
        <v>3468</v>
      </c>
    </row>
    <row r="32" spans="1:4" x14ac:dyDescent="0.3">
      <c r="A32" s="368" t="s">
        <v>3492</v>
      </c>
      <c r="B32" s="368" t="s">
        <v>3505</v>
      </c>
      <c r="C32" s="368" t="s">
        <v>3493</v>
      </c>
      <c r="D32" s="368" t="s">
        <v>3494</v>
      </c>
    </row>
    <row r="33" spans="1:4" s="327" customFormat="1" x14ac:dyDescent="0.3">
      <c r="A33" s="475" t="s">
        <v>3506</v>
      </c>
      <c r="B33" s="475" t="s">
        <v>3509</v>
      </c>
      <c r="C33" s="475" t="s">
        <v>3507</v>
      </c>
      <c r="D33" s="475" t="s">
        <v>3508</v>
      </c>
    </row>
    <row r="34" spans="1:4" s="531" customFormat="1" x14ac:dyDescent="0.3">
      <c r="A34" s="475" t="s">
        <v>3525</v>
      </c>
      <c r="B34" s="475" t="s">
        <v>3588</v>
      </c>
      <c r="C34" s="475" t="s">
        <v>3513</v>
      </c>
      <c r="D34" s="475" t="s">
        <v>3514</v>
      </c>
    </row>
    <row r="35" spans="1:4" s="531" customFormat="1" x14ac:dyDescent="0.3">
      <c r="A35" s="475" t="s">
        <v>3531</v>
      </c>
      <c r="B35" s="475" t="s">
        <v>3589</v>
      </c>
      <c r="C35" s="475" t="s">
        <v>3529</v>
      </c>
      <c r="D35" s="475" t="s">
        <v>3528</v>
      </c>
    </row>
    <row r="36" spans="1:4" s="531" customFormat="1" x14ac:dyDescent="0.3">
      <c r="A36" s="475" t="s">
        <v>3538</v>
      </c>
      <c r="B36" s="475" t="s">
        <v>3590</v>
      </c>
      <c r="C36" s="475" t="s">
        <v>3539</v>
      </c>
      <c r="D36" s="475" t="s">
        <v>3540</v>
      </c>
    </row>
    <row r="37" spans="1:4" s="531" customFormat="1" x14ac:dyDescent="0.3">
      <c r="A37" s="475" t="s">
        <v>3555</v>
      </c>
      <c r="B37" s="475" t="s">
        <v>3560</v>
      </c>
      <c r="C37" s="475" t="s">
        <v>3556</v>
      </c>
      <c r="D37" s="475" t="s">
        <v>3557</v>
      </c>
    </row>
    <row r="38" spans="1:4" s="531" customFormat="1" x14ac:dyDescent="0.3">
      <c r="A38" s="475" t="s">
        <v>3562</v>
      </c>
      <c r="B38" s="475" t="s">
        <v>3591</v>
      </c>
      <c r="C38" s="475" t="s">
        <v>3563</v>
      </c>
      <c r="D38" s="475" t="s">
        <v>3564</v>
      </c>
    </row>
    <row r="39" spans="1:4" s="531" customFormat="1" x14ac:dyDescent="0.3">
      <c r="A39" s="475" t="s">
        <v>3592</v>
      </c>
      <c r="B39" s="475" t="s">
        <v>3610</v>
      </c>
      <c r="C39" s="475" t="s">
        <v>3593</v>
      </c>
      <c r="D39" s="475" t="s">
        <v>3594</v>
      </c>
    </row>
    <row r="40" spans="1:4" s="531" customFormat="1" x14ac:dyDescent="0.3">
      <c r="A40" s="475" t="s">
        <v>3617</v>
      </c>
      <c r="B40" s="475" t="s">
        <v>3627</v>
      </c>
      <c r="C40" s="475" t="s">
        <v>3618</v>
      </c>
      <c r="D40" s="475" t="s">
        <v>3619</v>
      </c>
    </row>
    <row r="41" spans="1:4" s="543" customFormat="1" x14ac:dyDescent="0.3">
      <c r="A41" s="475" t="s">
        <v>3646</v>
      </c>
      <c r="B41" s="565" t="s">
        <v>3647</v>
      </c>
      <c r="C41" s="475" t="s">
        <v>3648</v>
      </c>
      <c r="D41" s="475" t="s">
        <v>3649</v>
      </c>
    </row>
    <row r="42" spans="1:4" s="327" customFormat="1" x14ac:dyDescent="0.3">
      <c r="A42" s="481"/>
      <c r="B42" s="481"/>
      <c r="C42" s="481"/>
      <c r="D42" s="481"/>
    </row>
    <row r="43" spans="1:4" x14ac:dyDescent="0.3">
      <c r="A43" s="370"/>
      <c r="B43" s="481"/>
      <c r="C43" s="370"/>
      <c r="D43" s="370"/>
    </row>
    <row r="44" spans="1:4" x14ac:dyDescent="0.3">
      <c r="A44" s="370"/>
      <c r="B44" s="481"/>
      <c r="C44" s="370"/>
      <c r="D44" s="370"/>
    </row>
    <row r="45" spans="1:4" x14ac:dyDescent="0.3">
      <c r="A45" s="370"/>
      <c r="B45" s="370"/>
      <c r="C45" s="370"/>
      <c r="D45" s="370"/>
    </row>
    <row r="48" spans="1:4" x14ac:dyDescent="0.3">
      <c r="B48" s="476"/>
    </row>
    <row r="155" spans="1:10" ht="78" x14ac:dyDescent="0.3">
      <c r="J155" s="488" t="s">
        <v>3277</v>
      </c>
    </row>
    <row r="156" spans="1:10" x14ac:dyDescent="0.3">
      <c r="A156" s="307" t="s">
        <v>3182</v>
      </c>
    </row>
  </sheetData>
  <mergeCells count="2">
    <mergeCell ref="A4:G4"/>
    <mergeCell ref="A3:G3"/>
  </mergeCells>
  <pageMargins left="0.7" right="0.7" top="0.75" bottom="0.75" header="0.3" footer="0.3"/>
  <pageSetup paperSize="9" scale="56"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57"/>
  <sheetViews>
    <sheetView view="pageBreakPreview" topLeftCell="B13" zoomScale="70" zoomScaleNormal="70" zoomScaleSheetLayoutView="70" zoomScalePageLayoutView="70" workbookViewId="0">
      <selection activeCell="L67" sqref="L67"/>
    </sheetView>
  </sheetViews>
  <sheetFormatPr defaultColWidth="9.109375" defaultRowHeight="18" outlineLevelCol="1" x14ac:dyDescent="0.35"/>
  <cols>
    <col min="1" max="1" width="23" style="436" hidden="1" customWidth="1" outlineLevel="1"/>
    <col min="2" max="2" width="11.33203125" style="437" customWidth="1" collapsed="1"/>
    <col min="3" max="3" width="9.5546875" style="377" customWidth="1"/>
    <col min="4" max="4" width="41.5546875" style="351" customWidth="1"/>
    <col min="5" max="5" width="20.109375" style="438" bestFit="1" customWidth="1"/>
    <col min="6" max="6" width="19.6640625" style="438" bestFit="1" customWidth="1"/>
    <col min="7" max="7" width="16.109375" style="438" customWidth="1"/>
    <col min="8" max="8" width="14.5546875" style="438" customWidth="1"/>
    <col min="9" max="9" width="68.6640625" style="352" bestFit="1" customWidth="1"/>
    <col min="10" max="10" width="13.109375" style="377" customWidth="1"/>
    <col min="11" max="11" width="21.33203125" style="377" customWidth="1"/>
    <col min="12" max="12" width="32.5546875" style="377" customWidth="1"/>
    <col min="13" max="16384" width="9.109375" style="163"/>
  </cols>
  <sheetData>
    <row r="1" spans="1:12" ht="60.75" customHeight="1" x14ac:dyDescent="0.35">
      <c r="A1" s="439" t="s">
        <v>0</v>
      </c>
      <c r="B1" s="376" t="s">
        <v>2293</v>
      </c>
      <c r="C1" s="411" t="s">
        <v>2760</v>
      </c>
      <c r="D1" s="376" t="s">
        <v>1507</v>
      </c>
      <c r="E1" s="376" t="s">
        <v>1508</v>
      </c>
      <c r="F1" s="376" t="s">
        <v>4</v>
      </c>
      <c r="G1" s="376" t="s">
        <v>5</v>
      </c>
      <c r="H1" s="376" t="s">
        <v>6</v>
      </c>
      <c r="I1" s="376" t="s">
        <v>1509</v>
      </c>
      <c r="J1" s="376" t="s">
        <v>7</v>
      </c>
      <c r="K1" s="376" t="s">
        <v>2304</v>
      </c>
      <c r="L1" s="385" t="s">
        <v>10</v>
      </c>
    </row>
    <row r="2" spans="1:12" x14ac:dyDescent="0.35">
      <c r="A2" s="440"/>
      <c r="B2" s="574" t="s">
        <v>2295</v>
      </c>
      <c r="C2" s="575"/>
      <c r="D2" s="575"/>
      <c r="E2" s="575"/>
      <c r="F2" s="575"/>
      <c r="G2" s="575"/>
      <c r="H2" s="575"/>
      <c r="I2" s="575"/>
      <c r="J2" s="575"/>
      <c r="K2" s="575"/>
      <c r="L2" s="576"/>
    </row>
    <row r="3" spans="1:12" s="443" customFormat="1" x14ac:dyDescent="0.35">
      <c r="A3" s="441"/>
      <c r="B3" s="571" t="s">
        <v>1510</v>
      </c>
      <c r="C3" s="572"/>
      <c r="D3" s="572"/>
      <c r="E3" s="572"/>
      <c r="F3" s="572"/>
      <c r="G3" s="572"/>
      <c r="H3" s="572"/>
      <c r="I3" s="572"/>
      <c r="J3" s="572"/>
      <c r="K3" s="572"/>
      <c r="L3" s="573"/>
    </row>
    <row r="4" spans="1:12" s="332" customFormat="1" ht="109.2" x14ac:dyDescent="0.3">
      <c r="A4" s="444" t="s">
        <v>799</v>
      </c>
      <c r="B4" s="434" t="s">
        <v>1511</v>
      </c>
      <c r="C4" s="319" t="s">
        <v>2308</v>
      </c>
      <c r="D4" s="333" t="s">
        <v>807</v>
      </c>
      <c r="E4" s="373">
        <v>10304902</v>
      </c>
      <c r="F4" s="373">
        <f>E4-G4-H4</f>
        <v>5594559.4500000002</v>
      </c>
      <c r="G4" s="373">
        <v>4511314</v>
      </c>
      <c r="H4" s="373">
        <v>199028.55</v>
      </c>
      <c r="I4" s="333" t="s">
        <v>2844</v>
      </c>
      <c r="J4" s="319" t="s">
        <v>819</v>
      </c>
      <c r="K4" s="319" t="s">
        <v>44</v>
      </c>
      <c r="L4" s="319" t="s">
        <v>2366</v>
      </c>
    </row>
    <row r="5" spans="1:12" s="332" customFormat="1" ht="46.8" x14ac:dyDescent="0.3">
      <c r="A5" s="444" t="s">
        <v>799</v>
      </c>
      <c r="B5" s="434" t="s">
        <v>1512</v>
      </c>
      <c r="C5" s="319" t="s">
        <v>2308</v>
      </c>
      <c r="D5" s="333" t="s">
        <v>2799</v>
      </c>
      <c r="E5" s="373">
        <f>2726590.59-E6</f>
        <v>1726963.88</v>
      </c>
      <c r="F5" s="373">
        <v>1261326.93</v>
      </c>
      <c r="G5" s="373">
        <v>454200</v>
      </c>
      <c r="H5" s="373">
        <v>20038</v>
      </c>
      <c r="I5" s="333" t="s">
        <v>2800</v>
      </c>
      <c r="J5" s="319" t="s">
        <v>325</v>
      </c>
      <c r="K5" s="319" t="s">
        <v>44</v>
      </c>
      <c r="L5" s="319" t="s">
        <v>2452</v>
      </c>
    </row>
    <row r="6" spans="1:12" s="332" customFormat="1" ht="93.6" x14ac:dyDescent="0.3">
      <c r="A6" s="444"/>
      <c r="B6" s="434" t="s">
        <v>1513</v>
      </c>
      <c r="C6" s="319" t="s">
        <v>2308</v>
      </c>
      <c r="D6" s="333" t="s">
        <v>2309</v>
      </c>
      <c r="E6" s="373">
        <v>999626.71</v>
      </c>
      <c r="F6" s="373"/>
      <c r="G6" s="373"/>
      <c r="H6" s="373">
        <v>999626.71</v>
      </c>
      <c r="I6" s="333" t="s">
        <v>2801</v>
      </c>
      <c r="J6" s="319">
        <v>2022</v>
      </c>
      <c r="K6" s="319" t="s">
        <v>44</v>
      </c>
      <c r="L6" s="319" t="s">
        <v>2310</v>
      </c>
    </row>
    <row r="7" spans="1:12" s="332" customFormat="1" ht="31.2" x14ac:dyDescent="0.3">
      <c r="A7" s="444" t="s">
        <v>799</v>
      </c>
      <c r="B7" s="434" t="s">
        <v>1514</v>
      </c>
      <c r="C7" s="319" t="s">
        <v>2308</v>
      </c>
      <c r="D7" s="333" t="s">
        <v>2326</v>
      </c>
      <c r="E7" s="373">
        <v>1058078.45</v>
      </c>
      <c r="F7" s="373">
        <f>E7-H7</f>
        <v>658078.44999999995</v>
      </c>
      <c r="G7" s="373" t="s">
        <v>802</v>
      </c>
      <c r="H7" s="373">
        <v>400000</v>
      </c>
      <c r="I7" s="333" t="s">
        <v>2343</v>
      </c>
      <c r="J7" s="319" t="s">
        <v>552</v>
      </c>
      <c r="K7" s="319" t="s">
        <v>44</v>
      </c>
      <c r="L7" s="319" t="s">
        <v>2327</v>
      </c>
    </row>
    <row r="8" spans="1:12" s="332" customFormat="1" ht="109.2" x14ac:dyDescent="0.3">
      <c r="A8" s="444" t="s">
        <v>799</v>
      </c>
      <c r="B8" s="434" t="s">
        <v>1515</v>
      </c>
      <c r="C8" s="319" t="s">
        <v>2308</v>
      </c>
      <c r="D8" s="333" t="s">
        <v>1523</v>
      </c>
      <c r="E8" s="373">
        <v>900000</v>
      </c>
      <c r="F8" s="373">
        <v>135750</v>
      </c>
      <c r="G8" s="373" t="s">
        <v>802</v>
      </c>
      <c r="H8" s="373">
        <v>765000</v>
      </c>
      <c r="I8" s="334" t="s">
        <v>2802</v>
      </c>
      <c r="J8" s="319" t="s">
        <v>1524</v>
      </c>
      <c r="K8" s="319" t="s">
        <v>44</v>
      </c>
      <c r="L8" s="319" t="s">
        <v>2691</v>
      </c>
    </row>
    <row r="9" spans="1:12" s="332" customFormat="1" ht="62.4" x14ac:dyDescent="0.3">
      <c r="A9" s="444"/>
      <c r="B9" s="549" t="s">
        <v>3634</v>
      </c>
      <c r="C9" s="546" t="s">
        <v>2308</v>
      </c>
      <c r="D9" s="547" t="s">
        <v>3637</v>
      </c>
      <c r="E9" s="550">
        <v>155000</v>
      </c>
      <c r="F9" s="550">
        <v>15500</v>
      </c>
      <c r="G9" s="550"/>
      <c r="H9" s="550">
        <v>139500</v>
      </c>
      <c r="I9" s="552" t="s">
        <v>3638</v>
      </c>
      <c r="J9" s="546" t="s">
        <v>3487</v>
      </c>
      <c r="K9" s="546" t="s">
        <v>44</v>
      </c>
      <c r="L9" s="546" t="s">
        <v>3633</v>
      </c>
    </row>
    <row r="10" spans="1:12" s="332" customFormat="1" ht="78" x14ac:dyDescent="0.3">
      <c r="A10" s="444"/>
      <c r="B10" s="549" t="s">
        <v>3635</v>
      </c>
      <c r="C10" s="546" t="s">
        <v>2308</v>
      </c>
      <c r="D10" s="547" t="s">
        <v>3636</v>
      </c>
      <c r="E10" s="550">
        <v>15000000</v>
      </c>
      <c r="F10" s="550">
        <v>15000000</v>
      </c>
      <c r="G10" s="550"/>
      <c r="H10" s="550"/>
      <c r="I10" s="552" t="s">
        <v>3639</v>
      </c>
      <c r="J10" s="546" t="s">
        <v>3632</v>
      </c>
      <c r="K10" s="546" t="s">
        <v>44</v>
      </c>
      <c r="L10" s="546"/>
    </row>
    <row r="11" spans="1:12" s="332" customFormat="1" ht="265.2" x14ac:dyDescent="0.3">
      <c r="A11" s="444" t="s">
        <v>799</v>
      </c>
      <c r="B11" s="434" t="s">
        <v>1516</v>
      </c>
      <c r="C11" s="319" t="s">
        <v>2308</v>
      </c>
      <c r="D11" s="333" t="s">
        <v>2312</v>
      </c>
      <c r="E11" s="373">
        <v>3000000</v>
      </c>
      <c r="F11" s="373">
        <f>E11</f>
        <v>3000000</v>
      </c>
      <c r="G11" s="373" t="s">
        <v>802</v>
      </c>
      <c r="H11" s="373" t="s">
        <v>802</v>
      </c>
      <c r="I11" s="333" t="s">
        <v>2845</v>
      </c>
      <c r="J11" s="319" t="s">
        <v>469</v>
      </c>
      <c r="K11" s="319" t="s">
        <v>2313</v>
      </c>
      <c r="L11" s="319" t="s">
        <v>802</v>
      </c>
    </row>
    <row r="12" spans="1:12" s="332" customFormat="1" ht="109.2" x14ac:dyDescent="0.3">
      <c r="A12" s="444"/>
      <c r="B12" s="434" t="s">
        <v>3257</v>
      </c>
      <c r="C12" s="319" t="s">
        <v>2308</v>
      </c>
      <c r="D12" s="333" t="s">
        <v>3258</v>
      </c>
      <c r="E12" s="492">
        <v>479751</v>
      </c>
      <c r="F12" s="492">
        <v>47975.1</v>
      </c>
      <c r="G12" s="373"/>
      <c r="H12" s="492" t="s">
        <v>3260</v>
      </c>
      <c r="I12" s="333" t="s">
        <v>3265</v>
      </c>
      <c r="J12" s="319">
        <v>2025</v>
      </c>
      <c r="K12" s="319" t="s">
        <v>3259</v>
      </c>
      <c r="L12" s="319" t="s">
        <v>3154</v>
      </c>
    </row>
    <row r="13" spans="1:12" s="332" customFormat="1" ht="156" x14ac:dyDescent="0.3">
      <c r="A13" s="444" t="s">
        <v>799</v>
      </c>
      <c r="B13" s="434" t="s">
        <v>1517</v>
      </c>
      <c r="C13" s="319" t="s">
        <v>2308</v>
      </c>
      <c r="D13" s="333" t="s">
        <v>2344</v>
      </c>
      <c r="E13" s="373">
        <v>109500</v>
      </c>
      <c r="F13" s="373">
        <f>E13</f>
        <v>109500</v>
      </c>
      <c r="G13" s="373" t="s">
        <v>802</v>
      </c>
      <c r="H13" s="373" t="s">
        <v>802</v>
      </c>
      <c r="I13" s="333" t="s">
        <v>3434</v>
      </c>
      <c r="J13" s="319" t="s">
        <v>349</v>
      </c>
      <c r="K13" s="319" t="s">
        <v>2313</v>
      </c>
      <c r="L13" s="319" t="s">
        <v>802</v>
      </c>
    </row>
    <row r="14" spans="1:12" s="332" customFormat="1" ht="327.60000000000002" x14ac:dyDescent="0.3">
      <c r="A14" s="444" t="s">
        <v>799</v>
      </c>
      <c r="B14" s="434" t="s">
        <v>1518</v>
      </c>
      <c r="C14" s="319" t="s">
        <v>2308</v>
      </c>
      <c r="D14" s="333" t="s">
        <v>2320</v>
      </c>
      <c r="E14" s="373">
        <v>2410787</v>
      </c>
      <c r="F14" s="373">
        <f>E14</f>
        <v>2410787</v>
      </c>
      <c r="G14" s="373"/>
      <c r="H14" s="373" t="s">
        <v>802</v>
      </c>
      <c r="I14" s="333" t="s">
        <v>2976</v>
      </c>
      <c r="J14" s="319" t="s">
        <v>349</v>
      </c>
      <c r="K14" s="319" t="s">
        <v>2318</v>
      </c>
      <c r="L14" s="319"/>
    </row>
    <row r="15" spans="1:12" s="332" customFormat="1" ht="202.8" x14ac:dyDescent="0.3">
      <c r="A15" s="444" t="s">
        <v>799</v>
      </c>
      <c r="B15" s="434" t="s">
        <v>1519</v>
      </c>
      <c r="C15" s="319" t="s">
        <v>2308</v>
      </c>
      <c r="D15" s="333" t="s">
        <v>2319</v>
      </c>
      <c r="E15" s="373">
        <v>520000</v>
      </c>
      <c r="F15" s="373">
        <f>E15</f>
        <v>520000</v>
      </c>
      <c r="G15" s="373"/>
      <c r="H15" s="373" t="s">
        <v>802</v>
      </c>
      <c r="I15" s="333" t="s">
        <v>3469</v>
      </c>
      <c r="J15" s="319" t="s">
        <v>568</v>
      </c>
      <c r="K15" s="319" t="s">
        <v>2317</v>
      </c>
      <c r="L15" s="319" t="s">
        <v>802</v>
      </c>
    </row>
    <row r="16" spans="1:12" s="332" customFormat="1" ht="78" x14ac:dyDescent="0.3">
      <c r="A16" s="444"/>
      <c r="B16" s="434" t="s">
        <v>3470</v>
      </c>
      <c r="C16" s="319" t="s">
        <v>2308</v>
      </c>
      <c r="D16" s="333" t="s">
        <v>3472</v>
      </c>
      <c r="E16" s="373">
        <v>1392464</v>
      </c>
      <c r="F16" s="373">
        <f>E16-G16</f>
        <v>208870</v>
      </c>
      <c r="G16" s="373">
        <v>1183594</v>
      </c>
      <c r="H16" s="373"/>
      <c r="I16" s="333" t="s">
        <v>3565</v>
      </c>
      <c r="J16" s="319" t="s">
        <v>1655</v>
      </c>
      <c r="K16" s="319" t="s">
        <v>44</v>
      </c>
      <c r="L16" s="319" t="s">
        <v>3491</v>
      </c>
    </row>
    <row r="17" spans="1:12" s="332" customFormat="1" ht="140.4" x14ac:dyDescent="0.3">
      <c r="A17" s="444" t="s">
        <v>799</v>
      </c>
      <c r="B17" s="434" t="s">
        <v>1521</v>
      </c>
      <c r="C17" s="319" t="s">
        <v>2308</v>
      </c>
      <c r="D17" s="333" t="s">
        <v>2332</v>
      </c>
      <c r="E17" s="373">
        <v>168500</v>
      </c>
      <c r="F17" s="373">
        <v>168500</v>
      </c>
      <c r="G17" s="373" t="s">
        <v>802</v>
      </c>
      <c r="H17" s="373" t="s">
        <v>802</v>
      </c>
      <c r="I17" s="333" t="s">
        <v>2846</v>
      </c>
      <c r="J17" s="319" t="s">
        <v>349</v>
      </c>
      <c r="K17" s="319" t="s">
        <v>2333</v>
      </c>
      <c r="L17" s="319" t="s">
        <v>802</v>
      </c>
    </row>
    <row r="18" spans="1:12" s="332" customFormat="1" ht="62.4" x14ac:dyDescent="0.3">
      <c r="A18" s="444"/>
      <c r="B18" s="434" t="s">
        <v>1522</v>
      </c>
      <c r="C18" s="319" t="s">
        <v>2308</v>
      </c>
      <c r="D18" s="333" t="s">
        <v>2753</v>
      </c>
      <c r="E18" s="373">
        <v>52000</v>
      </c>
      <c r="F18" s="373">
        <v>52000</v>
      </c>
      <c r="G18" s="373"/>
      <c r="H18" s="373"/>
      <c r="I18" s="333" t="s">
        <v>3602</v>
      </c>
      <c r="J18" s="319" t="s">
        <v>349</v>
      </c>
      <c r="K18" s="319" t="s">
        <v>2333</v>
      </c>
      <c r="L18" s="319"/>
    </row>
    <row r="19" spans="1:12" s="332" customFormat="1" ht="171.6" x14ac:dyDescent="0.3">
      <c r="A19" s="444" t="s">
        <v>799</v>
      </c>
      <c r="B19" s="434" t="s">
        <v>1525</v>
      </c>
      <c r="C19" s="319" t="s">
        <v>2308</v>
      </c>
      <c r="D19" s="333" t="s">
        <v>3007</v>
      </c>
      <c r="E19" s="373">
        <v>300000</v>
      </c>
      <c r="F19" s="373">
        <v>300000</v>
      </c>
      <c r="G19" s="373" t="s">
        <v>802</v>
      </c>
      <c r="H19" s="373" t="s">
        <v>802</v>
      </c>
      <c r="I19" s="333" t="s">
        <v>2847</v>
      </c>
      <c r="J19" s="319" t="s">
        <v>543</v>
      </c>
      <c r="K19" s="319" t="s">
        <v>844</v>
      </c>
      <c r="L19" s="319"/>
    </row>
    <row r="20" spans="1:12" s="332" customFormat="1" ht="296.39999999999998" x14ac:dyDescent="0.3">
      <c r="A20" s="444" t="s">
        <v>799</v>
      </c>
      <c r="B20" s="434" t="s">
        <v>1526</v>
      </c>
      <c r="C20" s="319" t="s">
        <v>2308</v>
      </c>
      <c r="D20" s="333" t="s">
        <v>2314</v>
      </c>
      <c r="E20" s="373">
        <v>600000</v>
      </c>
      <c r="F20" s="373">
        <f>E20</f>
        <v>600000</v>
      </c>
      <c r="G20" s="373"/>
      <c r="H20" s="373"/>
      <c r="I20" s="333" t="s">
        <v>2848</v>
      </c>
      <c r="J20" s="319" t="s">
        <v>543</v>
      </c>
      <c r="K20" s="319" t="s">
        <v>844</v>
      </c>
      <c r="L20" s="319" t="s">
        <v>802</v>
      </c>
    </row>
    <row r="21" spans="1:12" s="332" customFormat="1" ht="171.6" x14ac:dyDescent="0.3">
      <c r="A21" s="444" t="s">
        <v>799</v>
      </c>
      <c r="B21" s="434" t="s">
        <v>1527</v>
      </c>
      <c r="C21" s="319" t="s">
        <v>2308</v>
      </c>
      <c r="D21" s="333" t="s">
        <v>850</v>
      </c>
      <c r="E21" s="373">
        <v>80000</v>
      </c>
      <c r="F21" s="373">
        <v>80000</v>
      </c>
      <c r="G21" s="373" t="s">
        <v>802</v>
      </c>
      <c r="H21" s="373" t="s">
        <v>802</v>
      </c>
      <c r="I21" s="333" t="s">
        <v>2849</v>
      </c>
      <c r="J21" s="319" t="s">
        <v>543</v>
      </c>
      <c r="K21" s="319" t="s">
        <v>852</v>
      </c>
      <c r="L21" s="319" t="s">
        <v>802</v>
      </c>
    </row>
    <row r="22" spans="1:12" s="332" customFormat="1" ht="249.6" x14ac:dyDescent="0.3">
      <c r="A22" s="444" t="s">
        <v>799</v>
      </c>
      <c r="B22" s="434" t="s">
        <v>1528</v>
      </c>
      <c r="C22" s="319" t="s">
        <v>2308</v>
      </c>
      <c r="D22" s="335" t="s">
        <v>1530</v>
      </c>
      <c r="E22" s="373">
        <v>307100</v>
      </c>
      <c r="F22" s="373">
        <v>307100</v>
      </c>
      <c r="G22" s="373" t="s">
        <v>802</v>
      </c>
      <c r="H22" s="373" t="s">
        <v>802</v>
      </c>
      <c r="I22" s="334" t="s">
        <v>2924</v>
      </c>
      <c r="J22" s="319" t="s">
        <v>595</v>
      </c>
      <c r="K22" s="319" t="s">
        <v>855</v>
      </c>
      <c r="L22" s="319" t="s">
        <v>802</v>
      </c>
    </row>
    <row r="23" spans="1:12" s="332" customFormat="1" ht="46.8" x14ac:dyDescent="0.3">
      <c r="A23" s="444"/>
      <c r="B23" s="434" t="s">
        <v>2923</v>
      </c>
      <c r="C23" s="319" t="s">
        <v>2308</v>
      </c>
      <c r="D23" s="335" t="s">
        <v>1530</v>
      </c>
      <c r="E23" s="460">
        <v>110336.01</v>
      </c>
      <c r="F23" s="460">
        <v>16550.400000000001</v>
      </c>
      <c r="G23" s="459"/>
      <c r="H23" s="460">
        <v>93785.61</v>
      </c>
      <c r="I23" s="334" t="s">
        <v>2925</v>
      </c>
      <c r="J23" s="319" t="s">
        <v>607</v>
      </c>
      <c r="K23" s="319" t="s">
        <v>44</v>
      </c>
      <c r="L23" s="319" t="s">
        <v>2921</v>
      </c>
    </row>
    <row r="24" spans="1:12" s="332" customFormat="1" ht="93.6" x14ac:dyDescent="0.3">
      <c r="A24" s="444" t="s">
        <v>799</v>
      </c>
      <c r="B24" s="434" t="s">
        <v>1529</v>
      </c>
      <c r="C24" s="319" t="s">
        <v>2308</v>
      </c>
      <c r="D24" s="333" t="s">
        <v>1532</v>
      </c>
      <c r="E24" s="373">
        <v>160000</v>
      </c>
      <c r="F24" s="373">
        <v>160000</v>
      </c>
      <c r="G24" s="373" t="s">
        <v>802</v>
      </c>
      <c r="H24" s="373" t="s">
        <v>802</v>
      </c>
      <c r="I24" s="333" t="s">
        <v>3611</v>
      </c>
      <c r="J24" s="319" t="s">
        <v>543</v>
      </c>
      <c r="K24" s="319" t="s">
        <v>860</v>
      </c>
      <c r="L24" s="319" t="s">
        <v>802</v>
      </c>
    </row>
    <row r="25" spans="1:12" s="332" customFormat="1" ht="242.4" customHeight="1" x14ac:dyDescent="0.3">
      <c r="A25" s="444" t="s">
        <v>799</v>
      </c>
      <c r="B25" s="434" t="s">
        <v>1531</v>
      </c>
      <c r="C25" s="319" t="s">
        <v>2308</v>
      </c>
      <c r="D25" s="333" t="s">
        <v>861</v>
      </c>
      <c r="E25" s="373">
        <v>200000</v>
      </c>
      <c r="F25" s="373">
        <v>200000</v>
      </c>
      <c r="G25" s="373" t="s">
        <v>802</v>
      </c>
      <c r="H25" s="373" t="s">
        <v>802</v>
      </c>
      <c r="I25" s="333" t="s">
        <v>3391</v>
      </c>
      <c r="J25" s="319" t="s">
        <v>543</v>
      </c>
      <c r="K25" s="319" t="s">
        <v>863</v>
      </c>
      <c r="L25" s="319" t="s">
        <v>802</v>
      </c>
    </row>
    <row r="26" spans="1:12" s="332" customFormat="1" ht="124.8" x14ac:dyDescent="0.3">
      <c r="A26" s="444" t="s">
        <v>799</v>
      </c>
      <c r="B26" s="434" t="s">
        <v>1533</v>
      </c>
      <c r="C26" s="319" t="s">
        <v>2308</v>
      </c>
      <c r="D26" s="333" t="s">
        <v>2315</v>
      </c>
      <c r="E26" s="373">
        <v>420000</v>
      </c>
      <c r="F26" s="373">
        <f>(E26-G26)</f>
        <v>368670</v>
      </c>
      <c r="G26" s="373">
        <v>51330</v>
      </c>
      <c r="H26" s="373" t="s">
        <v>802</v>
      </c>
      <c r="I26" s="333" t="s">
        <v>2850</v>
      </c>
      <c r="J26" s="319" t="s">
        <v>349</v>
      </c>
      <c r="K26" s="319" t="s">
        <v>2977</v>
      </c>
      <c r="L26" s="319" t="s">
        <v>2968</v>
      </c>
    </row>
    <row r="27" spans="1:12" s="332" customFormat="1" ht="62.4" x14ac:dyDescent="0.3">
      <c r="A27" s="444" t="s">
        <v>799</v>
      </c>
      <c r="B27" s="434" t="s">
        <v>1534</v>
      </c>
      <c r="C27" s="319" t="s">
        <v>2308</v>
      </c>
      <c r="D27" s="333" t="s">
        <v>2328</v>
      </c>
      <c r="E27" s="373">
        <v>420000</v>
      </c>
      <c r="F27" s="373">
        <v>420000</v>
      </c>
      <c r="G27" s="373" t="s">
        <v>802</v>
      </c>
      <c r="H27" s="373" t="s">
        <v>802</v>
      </c>
      <c r="I27" s="333" t="s">
        <v>2851</v>
      </c>
      <c r="J27" s="319" t="s">
        <v>349</v>
      </c>
      <c r="K27" s="319" t="s">
        <v>1555</v>
      </c>
      <c r="L27" s="319" t="s">
        <v>802</v>
      </c>
    </row>
    <row r="28" spans="1:12" s="332" customFormat="1" ht="93.6" x14ac:dyDescent="0.3">
      <c r="A28" s="444" t="s">
        <v>799</v>
      </c>
      <c r="B28" s="434" t="s">
        <v>1535</v>
      </c>
      <c r="C28" s="319" t="s">
        <v>2308</v>
      </c>
      <c r="D28" s="333" t="s">
        <v>1549</v>
      </c>
      <c r="E28" s="373">
        <v>155000</v>
      </c>
      <c r="F28" s="373">
        <f>E28</f>
        <v>155000</v>
      </c>
      <c r="G28" s="373"/>
      <c r="H28" s="373" t="s">
        <v>802</v>
      </c>
      <c r="I28" s="333" t="s">
        <v>2852</v>
      </c>
      <c r="J28" s="319" t="s">
        <v>595</v>
      </c>
      <c r="K28" s="319" t="s">
        <v>1008</v>
      </c>
      <c r="L28" s="319" t="s">
        <v>802</v>
      </c>
    </row>
    <row r="29" spans="1:12" s="332" customFormat="1" ht="109.2" x14ac:dyDescent="0.3">
      <c r="A29" s="444" t="s">
        <v>799</v>
      </c>
      <c r="B29" s="434" t="s">
        <v>1536</v>
      </c>
      <c r="C29" s="319" t="s">
        <v>2308</v>
      </c>
      <c r="D29" s="333" t="s">
        <v>2781</v>
      </c>
      <c r="E29" s="373">
        <v>148300</v>
      </c>
      <c r="F29" s="373">
        <f t="shared" ref="F29:F30" si="0">E29</f>
        <v>148300</v>
      </c>
      <c r="G29" s="373"/>
      <c r="H29" s="373" t="s">
        <v>802</v>
      </c>
      <c r="I29" s="333" t="s">
        <v>2853</v>
      </c>
      <c r="J29" s="319" t="s">
        <v>595</v>
      </c>
      <c r="K29" s="319" t="s">
        <v>2736</v>
      </c>
      <c r="L29" s="319" t="s">
        <v>802</v>
      </c>
    </row>
    <row r="30" spans="1:12" s="332" customFormat="1" ht="93.6" x14ac:dyDescent="0.3">
      <c r="A30" s="444" t="s">
        <v>799</v>
      </c>
      <c r="B30" s="434" t="s">
        <v>1537</v>
      </c>
      <c r="C30" s="319" t="s">
        <v>2308</v>
      </c>
      <c r="D30" s="333" t="s">
        <v>864</v>
      </c>
      <c r="E30" s="373">
        <v>120000</v>
      </c>
      <c r="F30" s="373">
        <f t="shared" si="0"/>
        <v>120000</v>
      </c>
      <c r="G30" s="373" t="s">
        <v>802</v>
      </c>
      <c r="H30" s="373" t="s">
        <v>802</v>
      </c>
      <c r="I30" s="333" t="s">
        <v>2854</v>
      </c>
      <c r="J30" s="319" t="s">
        <v>543</v>
      </c>
      <c r="K30" s="319" t="s">
        <v>863</v>
      </c>
      <c r="L30" s="319" t="s">
        <v>802</v>
      </c>
    </row>
    <row r="31" spans="1:12" s="332" customFormat="1" ht="140.4" x14ac:dyDescent="0.3">
      <c r="A31" s="444" t="s">
        <v>799</v>
      </c>
      <c r="B31" s="434" t="s">
        <v>1538</v>
      </c>
      <c r="C31" s="319" t="s">
        <v>2308</v>
      </c>
      <c r="D31" s="333" t="s">
        <v>2321</v>
      </c>
      <c r="E31" s="373">
        <v>535000</v>
      </c>
      <c r="F31" s="373">
        <f>E31</f>
        <v>535000</v>
      </c>
      <c r="G31" s="373"/>
      <c r="H31" s="373" t="s">
        <v>802</v>
      </c>
      <c r="I31" s="333" t="s">
        <v>2855</v>
      </c>
      <c r="J31" s="319" t="s">
        <v>595</v>
      </c>
      <c r="K31" s="319" t="s">
        <v>1011</v>
      </c>
      <c r="L31" s="319" t="s">
        <v>802</v>
      </c>
    </row>
    <row r="32" spans="1:12" s="332" customFormat="1" ht="93.6" x14ac:dyDescent="0.25">
      <c r="A32" s="444"/>
      <c r="B32" s="549" t="s">
        <v>3630</v>
      </c>
      <c r="C32" s="546" t="s">
        <v>2308</v>
      </c>
      <c r="D32" s="547" t="s">
        <v>3631</v>
      </c>
      <c r="E32" s="550">
        <v>2000000</v>
      </c>
      <c r="F32" s="550">
        <v>2000000</v>
      </c>
      <c r="G32" s="550"/>
      <c r="H32" s="550"/>
      <c r="I32" s="547" t="s">
        <v>3661</v>
      </c>
      <c r="J32" s="546" t="s">
        <v>3632</v>
      </c>
      <c r="K32" s="546" t="s">
        <v>1766</v>
      </c>
      <c r="L32" s="551"/>
    </row>
    <row r="33" spans="1:12" s="332" customFormat="1" ht="358.8" x14ac:dyDescent="0.3">
      <c r="A33" s="444"/>
      <c r="B33" s="434" t="s">
        <v>1539</v>
      </c>
      <c r="C33" s="319" t="s">
        <v>2308</v>
      </c>
      <c r="D33" s="333" t="s">
        <v>2696</v>
      </c>
      <c r="E33" s="373">
        <v>3000000</v>
      </c>
      <c r="F33" s="373">
        <v>1500000</v>
      </c>
      <c r="G33" s="373">
        <v>1500000</v>
      </c>
      <c r="H33" s="373"/>
      <c r="I33" s="333" t="s">
        <v>2978</v>
      </c>
      <c r="J33" s="319" t="s">
        <v>665</v>
      </c>
      <c r="K33" s="319" t="s">
        <v>2697</v>
      </c>
      <c r="L33" s="319" t="s">
        <v>133</v>
      </c>
    </row>
    <row r="34" spans="1:12" s="332" customFormat="1" ht="192" customHeight="1" x14ac:dyDescent="0.3">
      <c r="A34" s="444" t="s">
        <v>799</v>
      </c>
      <c r="B34" s="434" t="s">
        <v>1540</v>
      </c>
      <c r="C34" s="319" t="s">
        <v>2308</v>
      </c>
      <c r="D34" s="333" t="s">
        <v>2323</v>
      </c>
      <c r="E34" s="373">
        <v>1000000</v>
      </c>
      <c r="F34" s="373">
        <f>E34</f>
        <v>1000000</v>
      </c>
      <c r="G34" s="373"/>
      <c r="H34" s="373" t="s">
        <v>802</v>
      </c>
      <c r="I34" s="333" t="s">
        <v>2856</v>
      </c>
      <c r="J34" s="319" t="s">
        <v>665</v>
      </c>
      <c r="K34" s="319" t="s">
        <v>2325</v>
      </c>
      <c r="L34" s="319" t="s">
        <v>133</v>
      </c>
    </row>
    <row r="35" spans="1:12" s="332" customFormat="1" ht="171.6" x14ac:dyDescent="0.3">
      <c r="A35" s="444" t="s">
        <v>799</v>
      </c>
      <c r="B35" s="434" t="s">
        <v>1541</v>
      </c>
      <c r="C35" s="319" t="s">
        <v>2308</v>
      </c>
      <c r="D35" s="333" t="s">
        <v>867</v>
      </c>
      <c r="E35" s="373">
        <v>300000</v>
      </c>
      <c r="F35" s="373">
        <v>300000</v>
      </c>
      <c r="G35" s="373" t="s">
        <v>802</v>
      </c>
      <c r="H35" s="373" t="s">
        <v>802</v>
      </c>
      <c r="I35" s="333" t="s">
        <v>2857</v>
      </c>
      <c r="J35" s="319" t="s">
        <v>543</v>
      </c>
      <c r="K35" s="319" t="s">
        <v>869</v>
      </c>
      <c r="L35" s="319" t="s">
        <v>802</v>
      </c>
    </row>
    <row r="36" spans="1:12" s="332" customFormat="1" ht="140.4" x14ac:dyDescent="0.3">
      <c r="A36" s="444" t="s">
        <v>799</v>
      </c>
      <c r="B36" s="434" t="s">
        <v>1542</v>
      </c>
      <c r="C36" s="319" t="s">
        <v>2308</v>
      </c>
      <c r="D36" s="333" t="s">
        <v>3120</v>
      </c>
      <c r="E36" s="373">
        <v>2400000</v>
      </c>
      <c r="F36" s="373">
        <v>1660240</v>
      </c>
      <c r="G36" s="373">
        <v>739760</v>
      </c>
      <c r="H36" s="373" t="s">
        <v>802</v>
      </c>
      <c r="I36" s="333" t="s">
        <v>3122</v>
      </c>
      <c r="J36" s="319" t="s">
        <v>465</v>
      </c>
      <c r="K36" s="319" t="s">
        <v>3121</v>
      </c>
      <c r="L36" s="319" t="s">
        <v>3232</v>
      </c>
    </row>
    <row r="37" spans="1:12" s="332" customFormat="1" ht="46.8" x14ac:dyDescent="0.3">
      <c r="A37" s="444" t="s">
        <v>799</v>
      </c>
      <c r="B37" s="434" t="s">
        <v>1543</v>
      </c>
      <c r="C37" s="319" t="s">
        <v>2308</v>
      </c>
      <c r="D37" s="333" t="s">
        <v>875</v>
      </c>
      <c r="E37" s="373">
        <v>100000</v>
      </c>
      <c r="F37" s="373">
        <f>E37</f>
        <v>100000</v>
      </c>
      <c r="G37" s="373" t="s">
        <v>802</v>
      </c>
      <c r="H37" s="373" t="s">
        <v>802</v>
      </c>
      <c r="I37" s="333" t="s">
        <v>2782</v>
      </c>
      <c r="J37" s="319" t="s">
        <v>1666</v>
      </c>
      <c r="K37" s="319" t="s">
        <v>2316</v>
      </c>
      <c r="L37" s="319" t="s">
        <v>802</v>
      </c>
    </row>
    <row r="38" spans="1:12" s="332" customFormat="1" ht="31.2" x14ac:dyDescent="0.3">
      <c r="A38" s="444" t="s">
        <v>799</v>
      </c>
      <c r="B38" s="434" t="s">
        <v>1545</v>
      </c>
      <c r="C38" s="319" t="s">
        <v>2308</v>
      </c>
      <c r="D38" s="333" t="s">
        <v>882</v>
      </c>
      <c r="E38" s="373">
        <v>55064</v>
      </c>
      <c r="F38" s="373">
        <v>55064</v>
      </c>
      <c r="G38" s="373" t="s">
        <v>802</v>
      </c>
      <c r="H38" s="373" t="s">
        <v>802</v>
      </c>
      <c r="I38" s="333" t="s">
        <v>3598</v>
      </c>
      <c r="J38" s="319" t="s">
        <v>543</v>
      </c>
      <c r="K38" s="319" t="s">
        <v>884</v>
      </c>
      <c r="L38" s="319" t="s">
        <v>802</v>
      </c>
    </row>
    <row r="39" spans="1:12" s="332" customFormat="1" ht="31.2" x14ac:dyDescent="0.3">
      <c r="A39" s="444" t="s">
        <v>799</v>
      </c>
      <c r="B39" s="434" t="s">
        <v>1546</v>
      </c>
      <c r="C39" s="319" t="s">
        <v>2308</v>
      </c>
      <c r="D39" s="333" t="s">
        <v>3620</v>
      </c>
      <c r="E39" s="373">
        <v>500000</v>
      </c>
      <c r="F39" s="373">
        <v>500000</v>
      </c>
      <c r="G39" s="373" t="s">
        <v>802</v>
      </c>
      <c r="H39" s="373" t="s">
        <v>802</v>
      </c>
      <c r="I39" s="333" t="s">
        <v>3621</v>
      </c>
      <c r="J39" s="319" t="s">
        <v>349</v>
      </c>
      <c r="K39" s="319" t="s">
        <v>890</v>
      </c>
      <c r="L39" s="319" t="s">
        <v>802</v>
      </c>
    </row>
    <row r="40" spans="1:12" s="332" customFormat="1" ht="156" x14ac:dyDescent="0.3">
      <c r="A40" s="444" t="s">
        <v>799</v>
      </c>
      <c r="B40" s="434" t="s">
        <v>1547</v>
      </c>
      <c r="C40" s="319" t="s">
        <v>2308</v>
      </c>
      <c r="D40" s="333" t="s">
        <v>2749</v>
      </c>
      <c r="E40" s="373">
        <v>2500000</v>
      </c>
      <c r="F40" s="373">
        <v>500000</v>
      </c>
      <c r="G40" s="373">
        <v>2000000</v>
      </c>
      <c r="H40" s="373" t="s">
        <v>802</v>
      </c>
      <c r="I40" s="333" t="s">
        <v>2858</v>
      </c>
      <c r="J40" s="319" t="s">
        <v>543</v>
      </c>
      <c r="K40" s="319" t="s">
        <v>893</v>
      </c>
      <c r="L40" s="319" t="s">
        <v>802</v>
      </c>
    </row>
    <row r="41" spans="1:12" s="332" customFormat="1" ht="93.6" x14ac:dyDescent="0.3">
      <c r="A41" s="444" t="s">
        <v>799</v>
      </c>
      <c r="B41" s="434" t="s">
        <v>1548</v>
      </c>
      <c r="C41" s="319" t="s">
        <v>2308</v>
      </c>
      <c r="D41" s="333" t="s">
        <v>877</v>
      </c>
      <c r="E41" s="373">
        <v>125000</v>
      </c>
      <c r="F41" s="373">
        <v>125000</v>
      </c>
      <c r="G41" s="373" t="s">
        <v>802</v>
      </c>
      <c r="H41" s="373" t="s">
        <v>802</v>
      </c>
      <c r="I41" s="333" t="s">
        <v>2859</v>
      </c>
      <c r="J41" s="319" t="s">
        <v>543</v>
      </c>
      <c r="K41" s="319" t="s">
        <v>879</v>
      </c>
      <c r="L41" s="319" t="s">
        <v>802</v>
      </c>
    </row>
    <row r="42" spans="1:12" s="332" customFormat="1" ht="187.2" x14ac:dyDescent="0.3">
      <c r="A42" s="444" t="s">
        <v>799</v>
      </c>
      <c r="B42" s="434" t="s">
        <v>1550</v>
      </c>
      <c r="C42" s="319" t="s">
        <v>2308</v>
      </c>
      <c r="D42" s="333" t="s">
        <v>2792</v>
      </c>
      <c r="E42" s="373">
        <v>80000</v>
      </c>
      <c r="F42" s="373">
        <v>80000</v>
      </c>
      <c r="G42" s="373" t="s">
        <v>802</v>
      </c>
      <c r="H42" s="373" t="s">
        <v>802</v>
      </c>
      <c r="I42" s="333" t="s">
        <v>2979</v>
      </c>
      <c r="J42" s="319" t="s">
        <v>1544</v>
      </c>
      <c r="K42" s="319" t="s">
        <v>896</v>
      </c>
      <c r="L42" s="319" t="s">
        <v>802</v>
      </c>
    </row>
    <row r="43" spans="1:12" s="332" customFormat="1" ht="84.75" customHeight="1" x14ac:dyDescent="0.3">
      <c r="A43" s="444" t="s">
        <v>799</v>
      </c>
      <c r="B43" s="434" t="s">
        <v>1551</v>
      </c>
      <c r="C43" s="319" t="s">
        <v>2308</v>
      </c>
      <c r="D43" s="333" t="s">
        <v>885</v>
      </c>
      <c r="E43" s="373">
        <v>50000</v>
      </c>
      <c r="F43" s="373">
        <f>E43</f>
        <v>50000</v>
      </c>
      <c r="G43" s="373" t="s">
        <v>802</v>
      </c>
      <c r="H43" s="373" t="s">
        <v>802</v>
      </c>
      <c r="I43" s="333" t="s">
        <v>2860</v>
      </c>
      <c r="J43" s="319" t="s">
        <v>1520</v>
      </c>
      <c r="K43" s="319" t="s">
        <v>887</v>
      </c>
      <c r="L43" s="319" t="s">
        <v>802</v>
      </c>
    </row>
    <row r="44" spans="1:12" s="332" customFormat="1" ht="109.95" customHeight="1" x14ac:dyDescent="0.3">
      <c r="A44" s="444"/>
      <c r="B44" s="549" t="s">
        <v>1552</v>
      </c>
      <c r="C44" s="546" t="s">
        <v>2308</v>
      </c>
      <c r="D44" s="547" t="s">
        <v>3662</v>
      </c>
      <c r="E44" s="550">
        <v>4000000</v>
      </c>
      <c r="F44" s="550">
        <v>4000000</v>
      </c>
      <c r="G44" s="550"/>
      <c r="H44" s="550"/>
      <c r="I44" s="547" t="s">
        <v>3664</v>
      </c>
      <c r="J44" s="546" t="s">
        <v>3632</v>
      </c>
      <c r="K44" s="546" t="s">
        <v>3663</v>
      </c>
      <c r="L44" s="546"/>
    </row>
    <row r="45" spans="1:12" s="332" customFormat="1" ht="156" x14ac:dyDescent="0.3">
      <c r="A45" s="444" t="s">
        <v>799</v>
      </c>
      <c r="B45" s="434" t="s">
        <v>1553</v>
      </c>
      <c r="C45" s="319" t="s">
        <v>2308</v>
      </c>
      <c r="D45" s="333" t="s">
        <v>2322</v>
      </c>
      <c r="E45" s="373">
        <v>320000</v>
      </c>
      <c r="F45" s="373">
        <f>E45</f>
        <v>320000</v>
      </c>
      <c r="G45" s="373"/>
      <c r="H45" s="373" t="s">
        <v>802</v>
      </c>
      <c r="I45" s="333" t="s">
        <v>2861</v>
      </c>
      <c r="J45" s="319" t="s">
        <v>595</v>
      </c>
      <c r="K45" s="319" t="s">
        <v>2324</v>
      </c>
      <c r="L45" s="319"/>
    </row>
    <row r="46" spans="1:12" s="332" customFormat="1" ht="31.2" x14ac:dyDescent="0.3">
      <c r="A46" s="444" t="s">
        <v>799</v>
      </c>
      <c r="B46" s="434" t="s">
        <v>1554</v>
      </c>
      <c r="C46" s="319" t="s">
        <v>2308</v>
      </c>
      <c r="D46" s="333" t="s">
        <v>2330</v>
      </c>
      <c r="E46" s="373">
        <v>700000</v>
      </c>
      <c r="F46" s="373">
        <f>E46</f>
        <v>700000</v>
      </c>
      <c r="G46" s="374" t="s">
        <v>802</v>
      </c>
      <c r="H46" s="374" t="s">
        <v>802</v>
      </c>
      <c r="I46" s="333" t="s">
        <v>2331</v>
      </c>
      <c r="J46" s="319" t="s">
        <v>349</v>
      </c>
      <c r="K46" s="319" t="s">
        <v>2329</v>
      </c>
      <c r="L46" s="319" t="s">
        <v>802</v>
      </c>
    </row>
    <row r="47" spans="1:12" s="332" customFormat="1" ht="171.6" x14ac:dyDescent="0.3">
      <c r="A47" s="444" t="s">
        <v>799</v>
      </c>
      <c r="B47" s="434" t="s">
        <v>1556</v>
      </c>
      <c r="C47" s="319" t="s">
        <v>30</v>
      </c>
      <c r="D47" s="333" t="s">
        <v>2334</v>
      </c>
      <c r="E47" s="373"/>
      <c r="F47" s="373"/>
      <c r="G47" s="373" t="s">
        <v>802</v>
      </c>
      <c r="H47" s="373" t="s">
        <v>802</v>
      </c>
      <c r="I47" s="333" t="s">
        <v>2862</v>
      </c>
      <c r="J47" s="319" t="s">
        <v>595</v>
      </c>
      <c r="K47" s="319" t="s">
        <v>113</v>
      </c>
      <c r="L47" s="319" t="s">
        <v>802</v>
      </c>
    </row>
    <row r="48" spans="1:12" s="332" customFormat="1" ht="93.6" x14ac:dyDescent="0.3">
      <c r="A48" s="445" t="s">
        <v>799</v>
      </c>
      <c r="B48" s="434" t="s">
        <v>1557</v>
      </c>
      <c r="C48" s="319" t="s">
        <v>30</v>
      </c>
      <c r="D48" s="333" t="s">
        <v>1559</v>
      </c>
      <c r="E48" s="373"/>
      <c r="F48" s="373"/>
      <c r="G48" s="373"/>
      <c r="H48" s="373"/>
      <c r="I48" s="333" t="s">
        <v>1560</v>
      </c>
      <c r="J48" s="319" t="s">
        <v>595</v>
      </c>
      <c r="K48" s="319" t="s">
        <v>113</v>
      </c>
      <c r="L48" s="319"/>
    </row>
    <row r="49" spans="1:12" s="332" customFormat="1" ht="93.6" x14ac:dyDescent="0.3">
      <c r="A49" s="445" t="s">
        <v>799</v>
      </c>
      <c r="B49" s="434" t="s">
        <v>1557</v>
      </c>
      <c r="C49" s="319" t="s">
        <v>30</v>
      </c>
      <c r="D49" s="333" t="s">
        <v>1559</v>
      </c>
      <c r="E49" s="373"/>
      <c r="F49" s="373"/>
      <c r="G49" s="373"/>
      <c r="H49" s="373"/>
      <c r="I49" s="333" t="s">
        <v>1560</v>
      </c>
      <c r="J49" s="319" t="s">
        <v>595</v>
      </c>
      <c r="K49" s="319" t="s">
        <v>113</v>
      </c>
      <c r="L49" s="319"/>
    </row>
    <row r="50" spans="1:12" s="332" customFormat="1" ht="46.8" x14ac:dyDescent="0.3">
      <c r="A50" s="444"/>
      <c r="B50" s="434" t="s">
        <v>2695</v>
      </c>
      <c r="C50" s="319" t="s">
        <v>30</v>
      </c>
      <c r="D50" s="333" t="s">
        <v>1037</v>
      </c>
      <c r="E50" s="373"/>
      <c r="F50" s="374" t="s">
        <v>802</v>
      </c>
      <c r="G50" s="374" t="s">
        <v>802</v>
      </c>
      <c r="H50" s="374" t="s">
        <v>802</v>
      </c>
      <c r="I50" s="333" t="s">
        <v>1558</v>
      </c>
      <c r="J50" s="319" t="s">
        <v>595</v>
      </c>
      <c r="K50" s="319" t="s">
        <v>113</v>
      </c>
      <c r="L50" s="319" t="s">
        <v>802</v>
      </c>
    </row>
    <row r="51" spans="1:12" s="332" customFormat="1" ht="231" customHeight="1" x14ac:dyDescent="0.3">
      <c r="A51" s="444"/>
      <c r="B51" s="434" t="s">
        <v>2936</v>
      </c>
      <c r="C51" s="319" t="s">
        <v>2308</v>
      </c>
      <c r="D51" s="334" t="s">
        <v>2948</v>
      </c>
      <c r="E51" s="373">
        <v>900000</v>
      </c>
      <c r="F51" s="373">
        <v>900000</v>
      </c>
      <c r="G51" s="374" t="s">
        <v>802</v>
      </c>
      <c r="H51" s="374" t="s">
        <v>802</v>
      </c>
      <c r="I51" s="333" t="s">
        <v>2949</v>
      </c>
      <c r="J51" s="319" t="s">
        <v>607</v>
      </c>
      <c r="K51" s="319" t="s">
        <v>2950</v>
      </c>
      <c r="L51" s="319" t="s">
        <v>3003</v>
      </c>
    </row>
    <row r="52" spans="1:12" s="332" customFormat="1" ht="70.95" customHeight="1" x14ac:dyDescent="0.3">
      <c r="A52" s="444"/>
      <c r="B52" s="471" t="s">
        <v>3045</v>
      </c>
      <c r="C52" s="472" t="s">
        <v>2308</v>
      </c>
      <c r="D52" s="473" t="s">
        <v>3046</v>
      </c>
      <c r="E52" s="474">
        <v>422774</v>
      </c>
      <c r="F52" s="474">
        <v>422774</v>
      </c>
      <c r="G52" s="474"/>
      <c r="H52" s="474"/>
      <c r="I52" s="473" t="s">
        <v>3047</v>
      </c>
      <c r="J52" s="395" t="s">
        <v>1622</v>
      </c>
      <c r="K52" s="472" t="s">
        <v>1790</v>
      </c>
      <c r="L52" s="472" t="s">
        <v>2987</v>
      </c>
    </row>
    <row r="53" spans="1:12" s="332" customFormat="1" ht="70.95" customHeight="1" x14ac:dyDescent="0.3">
      <c r="A53" s="444"/>
      <c r="B53" s="434" t="s">
        <v>3100</v>
      </c>
      <c r="C53" s="319" t="s">
        <v>2308</v>
      </c>
      <c r="D53" s="333" t="s">
        <v>3101</v>
      </c>
      <c r="E53" s="387">
        <v>700000</v>
      </c>
      <c r="F53" s="387">
        <v>700000</v>
      </c>
      <c r="G53" s="387"/>
      <c r="H53" s="387"/>
      <c r="I53" s="428" t="s">
        <v>3102</v>
      </c>
      <c r="J53" s="346" t="s">
        <v>3099</v>
      </c>
      <c r="K53" s="319" t="s">
        <v>44</v>
      </c>
      <c r="L53" s="319" t="s">
        <v>2987</v>
      </c>
    </row>
    <row r="54" spans="1:12" s="332" customFormat="1" ht="69" customHeight="1" x14ac:dyDescent="0.3">
      <c r="A54" s="444" t="s">
        <v>799</v>
      </c>
      <c r="B54" s="434" t="s">
        <v>3103</v>
      </c>
      <c r="C54" s="319" t="s">
        <v>2308</v>
      </c>
      <c r="D54" s="333" t="s">
        <v>3104</v>
      </c>
      <c r="E54" s="387">
        <v>100000</v>
      </c>
      <c r="F54" s="387">
        <v>100000</v>
      </c>
      <c r="G54" s="387"/>
      <c r="H54" s="387"/>
      <c r="I54" s="333" t="s">
        <v>3105</v>
      </c>
      <c r="J54" s="346" t="s">
        <v>3099</v>
      </c>
      <c r="K54" s="319" t="s">
        <v>44</v>
      </c>
      <c r="L54" s="319" t="s">
        <v>2992</v>
      </c>
    </row>
    <row r="55" spans="1:12" s="332" customFormat="1" ht="46.8" x14ac:dyDescent="0.3">
      <c r="A55" s="444" t="s">
        <v>799</v>
      </c>
      <c r="B55" s="434" t="s">
        <v>3110</v>
      </c>
      <c r="C55" s="319" t="s">
        <v>2308</v>
      </c>
      <c r="D55" s="333" t="s">
        <v>3111</v>
      </c>
      <c r="E55" s="387">
        <v>500000</v>
      </c>
      <c r="F55" s="387">
        <v>500000</v>
      </c>
      <c r="G55" s="387"/>
      <c r="H55" s="387"/>
      <c r="I55" s="333" t="s">
        <v>3211</v>
      </c>
      <c r="J55" s="346" t="s">
        <v>3099</v>
      </c>
      <c r="K55" s="319" t="s">
        <v>44</v>
      </c>
      <c r="L55" s="319" t="s">
        <v>2987</v>
      </c>
    </row>
    <row r="56" spans="1:12" s="332" customFormat="1" ht="31.2" x14ac:dyDescent="0.3">
      <c r="A56" s="444" t="s">
        <v>799</v>
      </c>
      <c r="B56" s="434" t="s">
        <v>3112</v>
      </c>
      <c r="C56" s="319" t="s">
        <v>2308</v>
      </c>
      <c r="D56" s="333" t="s">
        <v>3114</v>
      </c>
      <c r="E56" s="387">
        <v>400000</v>
      </c>
      <c r="F56" s="387">
        <v>400000</v>
      </c>
      <c r="G56" s="387"/>
      <c r="H56" s="387"/>
      <c r="I56" s="333" t="s">
        <v>3113</v>
      </c>
      <c r="J56" s="346" t="s">
        <v>3099</v>
      </c>
      <c r="K56" s="319" t="s">
        <v>44</v>
      </c>
      <c r="L56" s="319" t="s">
        <v>2987</v>
      </c>
    </row>
    <row r="57" spans="1:12" s="332" customFormat="1" ht="46.8" x14ac:dyDescent="0.3">
      <c r="A57" s="446"/>
      <c r="B57" s="434" t="s">
        <v>3123</v>
      </c>
      <c r="C57" s="319" t="s">
        <v>2308</v>
      </c>
      <c r="D57" s="333" t="s">
        <v>3145</v>
      </c>
      <c r="E57" s="484" t="s">
        <v>3261</v>
      </c>
      <c r="F57" s="484" t="s">
        <v>3262</v>
      </c>
      <c r="G57" s="387"/>
      <c r="H57" s="387"/>
      <c r="I57" s="333" t="s">
        <v>3263</v>
      </c>
      <c r="J57" s="346" t="s">
        <v>568</v>
      </c>
      <c r="K57" s="319" t="s">
        <v>3132</v>
      </c>
      <c r="L57" s="319" t="s">
        <v>2987</v>
      </c>
    </row>
    <row r="58" spans="1:12" s="332" customFormat="1" ht="84.75" customHeight="1" x14ac:dyDescent="0.3">
      <c r="A58" s="446"/>
      <c r="B58" s="434" t="s">
        <v>3254</v>
      </c>
      <c r="C58" s="319" t="s">
        <v>2308</v>
      </c>
      <c r="D58" s="333" t="s">
        <v>3255</v>
      </c>
      <c r="E58" s="373">
        <v>220000</v>
      </c>
      <c r="F58" s="373">
        <f>E58</f>
        <v>220000</v>
      </c>
      <c r="G58" s="373"/>
      <c r="H58" s="373" t="s">
        <v>802</v>
      </c>
      <c r="I58" s="333" t="s">
        <v>3256</v>
      </c>
      <c r="J58" s="319" t="s">
        <v>568</v>
      </c>
      <c r="K58" s="319" t="s">
        <v>2318</v>
      </c>
      <c r="L58" s="319" t="s">
        <v>2987</v>
      </c>
    </row>
    <row r="59" spans="1:12" s="332" customFormat="1" ht="46.8" x14ac:dyDescent="0.3">
      <c r="A59" s="446"/>
      <c r="B59" s="346" t="s">
        <v>3319</v>
      </c>
      <c r="C59" s="319" t="s">
        <v>2308</v>
      </c>
      <c r="D59" s="334" t="s">
        <v>3317</v>
      </c>
      <c r="E59" s="373">
        <v>274109.21999999997</v>
      </c>
      <c r="F59" s="319">
        <v>27410.93</v>
      </c>
      <c r="G59" s="333"/>
      <c r="H59" s="319">
        <v>246698.29</v>
      </c>
      <c r="I59" s="334" t="s">
        <v>3318</v>
      </c>
      <c r="J59" s="319">
        <v>2025</v>
      </c>
      <c r="K59" s="319" t="s">
        <v>44</v>
      </c>
      <c r="L59" s="319" t="s">
        <v>3315</v>
      </c>
    </row>
    <row r="60" spans="1:12" s="332" customFormat="1" ht="93.6" x14ac:dyDescent="0.3">
      <c r="A60" s="446"/>
      <c r="B60" s="346" t="s">
        <v>3345</v>
      </c>
      <c r="C60" s="319" t="s">
        <v>2308</v>
      </c>
      <c r="D60" s="334" t="s">
        <v>3346</v>
      </c>
      <c r="E60" s="453" t="s">
        <v>3428</v>
      </c>
      <c r="F60" s="453" t="s">
        <v>3429</v>
      </c>
      <c r="G60" s="514"/>
      <c r="H60" s="453" t="s">
        <v>3430</v>
      </c>
      <c r="I60" s="334" t="s">
        <v>3392</v>
      </c>
      <c r="J60" s="319" t="s">
        <v>1544</v>
      </c>
      <c r="K60" s="319" t="s">
        <v>44</v>
      </c>
      <c r="L60" s="319" t="s">
        <v>2987</v>
      </c>
    </row>
    <row r="61" spans="1:12" s="521" customFormat="1" ht="46.8" x14ac:dyDescent="0.3">
      <c r="A61" s="519"/>
      <c r="B61" s="395" t="s">
        <v>3367</v>
      </c>
      <c r="C61" s="472" t="s">
        <v>2308</v>
      </c>
      <c r="D61" s="396" t="s">
        <v>3381</v>
      </c>
      <c r="E61" s="520">
        <v>20000000</v>
      </c>
      <c r="F61" s="520">
        <v>2000000</v>
      </c>
      <c r="G61" s="473"/>
      <c r="H61" s="520">
        <v>18000000</v>
      </c>
      <c r="I61" s="396" t="s">
        <v>3382</v>
      </c>
      <c r="J61" s="472" t="s">
        <v>595</v>
      </c>
      <c r="K61" s="472" t="s">
        <v>44</v>
      </c>
      <c r="L61" s="472" t="s">
        <v>2987</v>
      </c>
    </row>
    <row r="62" spans="1:12" s="332" customFormat="1" ht="46.8" x14ac:dyDescent="0.3">
      <c r="A62" s="446"/>
      <c r="B62" s="346" t="s">
        <v>3380</v>
      </c>
      <c r="C62" s="319" t="s">
        <v>2308</v>
      </c>
      <c r="D62" s="333" t="s">
        <v>3368</v>
      </c>
      <c r="E62" s="373">
        <v>700000</v>
      </c>
      <c r="F62" s="373">
        <v>70000</v>
      </c>
      <c r="G62" s="514"/>
      <c r="H62" s="373">
        <v>630000</v>
      </c>
      <c r="I62" s="333" t="s">
        <v>3369</v>
      </c>
      <c r="J62" s="434" t="s">
        <v>3324</v>
      </c>
      <c r="K62" s="319" t="s">
        <v>44</v>
      </c>
      <c r="L62" s="319" t="s">
        <v>2987</v>
      </c>
    </row>
    <row r="63" spans="1:12" s="332" customFormat="1" ht="46.8" x14ac:dyDescent="0.3">
      <c r="A63" s="446"/>
      <c r="B63" s="346" t="s">
        <v>3406</v>
      </c>
      <c r="C63" s="319" t="s">
        <v>2308</v>
      </c>
      <c r="D63" s="333" t="s">
        <v>3407</v>
      </c>
      <c r="E63" s="373">
        <v>300000</v>
      </c>
      <c r="F63" s="373">
        <v>30000</v>
      </c>
      <c r="G63" s="333"/>
      <c r="H63" s="373">
        <v>270000</v>
      </c>
      <c r="I63" s="333" t="s">
        <v>3408</v>
      </c>
      <c r="J63" s="346">
        <v>2025</v>
      </c>
      <c r="K63" s="319" t="s">
        <v>44</v>
      </c>
      <c r="L63" s="319" t="s">
        <v>2987</v>
      </c>
    </row>
    <row r="64" spans="1:12" s="332" customFormat="1" ht="31.2" x14ac:dyDescent="0.3">
      <c r="A64" s="446"/>
      <c r="B64" s="346" t="s">
        <v>3409</v>
      </c>
      <c r="C64" s="319" t="s">
        <v>2308</v>
      </c>
      <c r="D64" s="333" t="s">
        <v>3410</v>
      </c>
      <c r="E64" s="430" t="s">
        <v>3425</v>
      </c>
      <c r="F64" s="430" t="s">
        <v>3426</v>
      </c>
      <c r="G64" s="333"/>
      <c r="H64" s="430" t="s">
        <v>3427</v>
      </c>
      <c r="I64" s="333" t="s">
        <v>3411</v>
      </c>
      <c r="J64" s="346" t="s">
        <v>3324</v>
      </c>
      <c r="K64" s="319" t="s">
        <v>44</v>
      </c>
      <c r="L64" s="319" t="s">
        <v>2987</v>
      </c>
    </row>
    <row r="65" spans="1:12" s="332" customFormat="1" ht="46.8" x14ac:dyDescent="0.3">
      <c r="A65" s="446"/>
      <c r="B65" s="346" t="s">
        <v>3446</v>
      </c>
      <c r="C65" s="319" t="s">
        <v>2308</v>
      </c>
      <c r="D65" s="333" t="s">
        <v>3447</v>
      </c>
      <c r="E65" s="539">
        <v>1665551.69</v>
      </c>
      <c r="F65" s="539">
        <f>E65-G65</f>
        <v>289062.68999999994</v>
      </c>
      <c r="G65" s="539">
        <v>1376489</v>
      </c>
      <c r="H65" s="539"/>
      <c r="I65" s="333" t="s">
        <v>3584</v>
      </c>
      <c r="J65" s="346" t="s">
        <v>3324</v>
      </c>
      <c r="K65" s="319" t="s">
        <v>44</v>
      </c>
      <c r="L65" s="319" t="s">
        <v>3585</v>
      </c>
    </row>
    <row r="66" spans="1:12" s="332" customFormat="1" ht="46.8" x14ac:dyDescent="0.3">
      <c r="A66" s="446"/>
      <c r="B66" s="346" t="s">
        <v>3454</v>
      </c>
      <c r="C66" s="319" t="s">
        <v>2308</v>
      </c>
      <c r="D66" s="333" t="s">
        <v>3046</v>
      </c>
      <c r="E66" s="387">
        <v>400000</v>
      </c>
      <c r="F66" s="387">
        <v>127300</v>
      </c>
      <c r="G66" s="387"/>
      <c r="H66" s="387">
        <v>272700</v>
      </c>
      <c r="I66" s="333" t="s">
        <v>3455</v>
      </c>
      <c r="J66" s="346" t="s">
        <v>1622</v>
      </c>
      <c r="K66" s="319" t="s">
        <v>1790</v>
      </c>
      <c r="L66" s="319" t="s">
        <v>2987</v>
      </c>
    </row>
    <row r="67" spans="1:12" s="332" customFormat="1" ht="31.2" x14ac:dyDescent="0.3">
      <c r="A67" s="446"/>
      <c r="B67" s="559" t="s">
        <v>3668</v>
      </c>
      <c r="C67" s="560" t="s">
        <v>2308</v>
      </c>
      <c r="D67" s="563" t="s">
        <v>3669</v>
      </c>
      <c r="E67" s="564">
        <v>347000</v>
      </c>
      <c r="F67" s="564">
        <v>52050</v>
      </c>
      <c r="G67" s="564"/>
      <c r="H67" s="564">
        <v>294950</v>
      </c>
      <c r="I67" s="563" t="s">
        <v>3670</v>
      </c>
      <c r="J67" s="559">
        <v>2026</v>
      </c>
      <c r="K67" s="560" t="s">
        <v>1790</v>
      </c>
      <c r="L67" s="560" t="s">
        <v>2992</v>
      </c>
    </row>
    <row r="68" spans="1:12" s="332" customFormat="1" ht="47.4" customHeight="1" x14ac:dyDescent="0.3">
      <c r="A68" s="446"/>
      <c r="B68" s="346" t="s">
        <v>3553</v>
      </c>
      <c r="C68" s="319" t="s">
        <v>2308</v>
      </c>
      <c r="D68" s="333" t="s">
        <v>3554</v>
      </c>
      <c r="E68" s="539">
        <v>447372.37</v>
      </c>
      <c r="F68" s="539">
        <v>44737.24</v>
      </c>
      <c r="G68" s="539"/>
      <c r="H68" s="539">
        <v>402635.13</v>
      </c>
      <c r="I68" s="333" t="s">
        <v>3561</v>
      </c>
      <c r="J68" s="346">
        <v>2026</v>
      </c>
      <c r="K68" s="319" t="s">
        <v>44</v>
      </c>
      <c r="L68" s="319" t="s">
        <v>2987</v>
      </c>
    </row>
    <row r="69" spans="1:12" s="332" customFormat="1" ht="31.2" x14ac:dyDescent="0.3">
      <c r="A69" s="446"/>
      <c r="B69" s="346" t="s">
        <v>3577</v>
      </c>
      <c r="C69" s="319" t="s">
        <v>2308</v>
      </c>
      <c r="D69" s="333" t="s">
        <v>3578</v>
      </c>
      <c r="E69" s="539">
        <v>136070.94</v>
      </c>
      <c r="F69" s="539">
        <f>E69-H69</f>
        <v>13607.093999999997</v>
      </c>
      <c r="G69" s="539"/>
      <c r="H69" s="539">
        <f>E69*0.9</f>
        <v>122463.84600000001</v>
      </c>
      <c r="I69" s="333" t="s">
        <v>3579</v>
      </c>
      <c r="J69" s="319">
        <v>2026</v>
      </c>
      <c r="K69" s="377" t="s">
        <v>44</v>
      </c>
      <c r="L69" s="542" t="s">
        <v>2987</v>
      </c>
    </row>
    <row r="70" spans="1:12" s="332" customFormat="1" ht="62.4" x14ac:dyDescent="0.3">
      <c r="A70" s="446"/>
      <c r="B70" s="346" t="s">
        <v>3599</v>
      </c>
      <c r="C70" s="319" t="s">
        <v>2308</v>
      </c>
      <c r="D70" s="333" t="s">
        <v>3600</v>
      </c>
      <c r="E70" s="539">
        <v>290000</v>
      </c>
      <c r="F70" s="539">
        <f>E70-H70</f>
        <v>38590.450000000012</v>
      </c>
      <c r="G70" s="539"/>
      <c r="H70" s="539">
        <v>251409.55</v>
      </c>
      <c r="I70" s="333" t="s">
        <v>3601</v>
      </c>
      <c r="J70" s="319" t="s">
        <v>3487</v>
      </c>
      <c r="K70" s="319" t="s">
        <v>44</v>
      </c>
      <c r="L70" s="319" t="s">
        <v>2987</v>
      </c>
    </row>
    <row r="71" spans="1:12" s="332" customFormat="1" ht="62.4" x14ac:dyDescent="0.3">
      <c r="A71" s="446"/>
      <c r="B71" s="346" t="s">
        <v>3622</v>
      </c>
      <c r="C71" s="427" t="s">
        <v>2308</v>
      </c>
      <c r="D71" s="333" t="s">
        <v>3623</v>
      </c>
      <c r="E71" s="539">
        <v>900000</v>
      </c>
      <c r="F71" s="539">
        <f>E71-H71</f>
        <v>131329.80000000005</v>
      </c>
      <c r="G71" s="544"/>
      <c r="H71" s="539">
        <v>768670.2</v>
      </c>
      <c r="I71" s="333" t="s">
        <v>3624</v>
      </c>
      <c r="J71" s="319" t="s">
        <v>3487</v>
      </c>
      <c r="K71" s="319" t="s">
        <v>44</v>
      </c>
      <c r="L71" s="319" t="s">
        <v>2987</v>
      </c>
    </row>
    <row r="72" spans="1:12" s="332" customFormat="1" ht="93.6" x14ac:dyDescent="0.3">
      <c r="A72" s="446"/>
      <c r="B72" s="545" t="s">
        <v>3640</v>
      </c>
      <c r="C72" s="546" t="s">
        <v>2308</v>
      </c>
      <c r="D72" s="547" t="s">
        <v>3641</v>
      </c>
      <c r="E72" s="548">
        <v>1000000</v>
      </c>
      <c r="F72" s="548">
        <v>1000000</v>
      </c>
      <c r="G72" s="548"/>
      <c r="H72" s="548"/>
      <c r="I72" s="547" t="s">
        <v>3653</v>
      </c>
      <c r="J72" s="546" t="s">
        <v>1655</v>
      </c>
      <c r="K72" s="546" t="s">
        <v>44</v>
      </c>
      <c r="L72" s="546"/>
    </row>
    <row r="73" spans="1:12" s="332" customFormat="1" ht="62.4" x14ac:dyDescent="0.3">
      <c r="A73" s="446"/>
      <c r="B73" s="545" t="s">
        <v>3642</v>
      </c>
      <c r="C73" s="546" t="s">
        <v>2308</v>
      </c>
      <c r="D73" s="547" t="s">
        <v>3654</v>
      </c>
      <c r="E73" s="548">
        <v>120000</v>
      </c>
      <c r="F73" s="548">
        <v>12000</v>
      </c>
      <c r="G73" s="548"/>
      <c r="H73" s="548">
        <v>108000</v>
      </c>
      <c r="I73" s="547" t="s">
        <v>3645</v>
      </c>
      <c r="J73" s="546" t="s">
        <v>3487</v>
      </c>
      <c r="K73" s="546" t="s">
        <v>44</v>
      </c>
      <c r="L73" s="546" t="s">
        <v>2987</v>
      </c>
    </row>
    <row r="74" spans="1:12" s="316" customFormat="1" ht="46.8" x14ac:dyDescent="0.3">
      <c r="A74" s="446"/>
      <c r="B74" s="545" t="s">
        <v>3652</v>
      </c>
      <c r="C74" s="546" t="s">
        <v>2308</v>
      </c>
      <c r="D74" s="547" t="s">
        <v>3643</v>
      </c>
      <c r="E74" s="548">
        <v>5000000</v>
      </c>
      <c r="F74" s="548">
        <v>5000000</v>
      </c>
      <c r="G74" s="548"/>
      <c r="H74" s="548"/>
      <c r="I74" s="547" t="s">
        <v>3644</v>
      </c>
      <c r="J74" s="546" t="s">
        <v>3632</v>
      </c>
      <c r="K74" s="546" t="s">
        <v>44</v>
      </c>
      <c r="L74" s="546"/>
    </row>
    <row r="75" spans="1:12" s="316" customFormat="1" x14ac:dyDescent="0.3">
      <c r="A75" s="444" t="s">
        <v>799</v>
      </c>
      <c r="B75" s="571" t="s">
        <v>1561</v>
      </c>
      <c r="C75" s="572"/>
      <c r="D75" s="572"/>
      <c r="E75" s="572"/>
      <c r="F75" s="572"/>
      <c r="G75" s="572"/>
      <c r="H75" s="572"/>
      <c r="I75" s="572"/>
      <c r="J75" s="572"/>
      <c r="K75" s="572"/>
      <c r="L75" s="573"/>
    </row>
    <row r="76" spans="1:12" s="316" customFormat="1" x14ac:dyDescent="0.3">
      <c r="A76" s="444" t="s">
        <v>799</v>
      </c>
      <c r="B76" s="434" t="s">
        <v>1562</v>
      </c>
      <c r="C76" s="319" t="s">
        <v>2308</v>
      </c>
      <c r="D76" s="335" t="s">
        <v>2337</v>
      </c>
      <c r="E76" s="373">
        <v>5000000</v>
      </c>
      <c r="F76" s="373">
        <v>5000000</v>
      </c>
      <c r="G76" s="373" t="s">
        <v>802</v>
      </c>
      <c r="H76" s="373" t="s">
        <v>802</v>
      </c>
      <c r="I76" s="333" t="s">
        <v>2338</v>
      </c>
      <c r="J76" s="319" t="s">
        <v>595</v>
      </c>
      <c r="K76" s="319" t="s">
        <v>44</v>
      </c>
      <c r="L76" s="319" t="s">
        <v>2690</v>
      </c>
    </row>
    <row r="77" spans="1:12" s="316" customFormat="1" ht="62.4" x14ac:dyDescent="0.3">
      <c r="A77" s="444" t="s">
        <v>799</v>
      </c>
      <c r="B77" s="434" t="s">
        <v>1563</v>
      </c>
      <c r="C77" s="319" t="s">
        <v>2308</v>
      </c>
      <c r="D77" s="335" t="s">
        <v>2783</v>
      </c>
      <c r="E77" s="373">
        <v>50444</v>
      </c>
      <c r="F77" s="373">
        <v>50444</v>
      </c>
      <c r="G77" s="373" t="s">
        <v>802</v>
      </c>
      <c r="H77" s="373" t="s">
        <v>802</v>
      </c>
      <c r="I77" s="333" t="s">
        <v>1566</v>
      </c>
      <c r="J77" s="319" t="s">
        <v>1520</v>
      </c>
      <c r="K77" s="319" t="s">
        <v>1045</v>
      </c>
      <c r="L77" s="319" t="s">
        <v>802</v>
      </c>
    </row>
    <row r="78" spans="1:12" s="316" customFormat="1" ht="93" customHeight="1" x14ac:dyDescent="0.3">
      <c r="A78" s="444" t="s">
        <v>799</v>
      </c>
      <c r="B78" s="434" t="s">
        <v>1565</v>
      </c>
      <c r="C78" s="319" t="s">
        <v>2308</v>
      </c>
      <c r="D78" s="333" t="s">
        <v>2784</v>
      </c>
      <c r="E78" s="373">
        <v>62931.68</v>
      </c>
      <c r="F78" s="373">
        <v>62931.68</v>
      </c>
      <c r="G78" s="373" t="s">
        <v>802</v>
      </c>
      <c r="H78" s="373" t="s">
        <v>802</v>
      </c>
      <c r="I78" s="333" t="s">
        <v>2863</v>
      </c>
      <c r="J78" s="319" t="s">
        <v>1520</v>
      </c>
      <c r="K78" s="319" t="s">
        <v>261</v>
      </c>
      <c r="L78" s="319" t="s">
        <v>2690</v>
      </c>
    </row>
    <row r="79" spans="1:12" s="316" customFormat="1" ht="78" customHeight="1" x14ac:dyDescent="0.3">
      <c r="A79" s="444" t="s">
        <v>799</v>
      </c>
      <c r="B79" s="434" t="s">
        <v>1567</v>
      </c>
      <c r="C79" s="319" t="s">
        <v>2308</v>
      </c>
      <c r="D79" s="333" t="s">
        <v>1049</v>
      </c>
      <c r="E79" s="373">
        <v>54636.55</v>
      </c>
      <c r="F79" s="373">
        <v>54636.55</v>
      </c>
      <c r="G79" s="373" t="s">
        <v>802</v>
      </c>
      <c r="H79" s="373" t="s">
        <v>802</v>
      </c>
      <c r="I79" s="333" t="s">
        <v>2864</v>
      </c>
      <c r="J79" s="319" t="s">
        <v>1544</v>
      </c>
      <c r="K79" s="319" t="s">
        <v>261</v>
      </c>
      <c r="L79" s="319"/>
    </row>
    <row r="80" spans="1:12" s="332" customFormat="1" ht="63" customHeight="1" x14ac:dyDescent="0.3">
      <c r="A80" s="444" t="s">
        <v>799</v>
      </c>
      <c r="B80" s="434" t="s">
        <v>1568</v>
      </c>
      <c r="C80" s="319" t="s">
        <v>2308</v>
      </c>
      <c r="D80" s="333" t="s">
        <v>1570</v>
      </c>
      <c r="E80" s="373">
        <v>420000</v>
      </c>
      <c r="F80" s="373">
        <f>E80</f>
        <v>420000</v>
      </c>
      <c r="G80" s="373"/>
      <c r="H80" s="373" t="s">
        <v>802</v>
      </c>
      <c r="I80" s="333" t="s">
        <v>2865</v>
      </c>
      <c r="J80" s="319" t="s">
        <v>469</v>
      </c>
      <c r="K80" s="319" t="s">
        <v>1009</v>
      </c>
      <c r="L80" s="319" t="s">
        <v>802</v>
      </c>
    </row>
    <row r="81" spans="1:12" s="315" customFormat="1" ht="62.4" x14ac:dyDescent="0.3">
      <c r="A81" s="447" t="s">
        <v>1791</v>
      </c>
      <c r="B81" s="434" t="s">
        <v>1569</v>
      </c>
      <c r="C81" s="319" t="s">
        <v>2308</v>
      </c>
      <c r="D81" s="335" t="s">
        <v>1577</v>
      </c>
      <c r="E81" s="373">
        <v>400000</v>
      </c>
      <c r="F81" s="373">
        <f>E81</f>
        <v>400000</v>
      </c>
      <c r="G81" s="373"/>
      <c r="H81" s="373" t="s">
        <v>802</v>
      </c>
      <c r="I81" s="333" t="s">
        <v>2866</v>
      </c>
      <c r="J81" s="319" t="s">
        <v>1520</v>
      </c>
      <c r="K81" s="319" t="s">
        <v>1572</v>
      </c>
      <c r="L81" s="319" t="s">
        <v>802</v>
      </c>
    </row>
    <row r="82" spans="1:12" s="316" customFormat="1" ht="98.25" customHeight="1" x14ac:dyDescent="0.3">
      <c r="A82" s="444" t="s">
        <v>2175</v>
      </c>
      <c r="B82" s="434" t="s">
        <v>1571</v>
      </c>
      <c r="C82" s="319" t="s">
        <v>2308</v>
      </c>
      <c r="D82" s="334" t="s">
        <v>1792</v>
      </c>
      <c r="E82" s="382">
        <v>286469</v>
      </c>
      <c r="F82" s="382">
        <f>E82</f>
        <v>286469</v>
      </c>
      <c r="G82" s="382"/>
      <c r="H82" s="382"/>
      <c r="I82" s="334" t="s">
        <v>3603</v>
      </c>
      <c r="J82" s="346" t="s">
        <v>1622</v>
      </c>
      <c r="K82" s="346" t="s">
        <v>158</v>
      </c>
      <c r="L82" s="319"/>
    </row>
    <row r="83" spans="1:12" s="316" customFormat="1" ht="93.6" x14ac:dyDescent="0.3">
      <c r="A83" s="444" t="s">
        <v>799</v>
      </c>
      <c r="B83" s="434" t="s">
        <v>1573</v>
      </c>
      <c r="C83" s="319" t="s">
        <v>2308</v>
      </c>
      <c r="D83" s="333" t="s">
        <v>2345</v>
      </c>
      <c r="E83" s="373">
        <v>100000</v>
      </c>
      <c r="F83" s="373">
        <f>E83</f>
        <v>100000</v>
      </c>
      <c r="G83" s="373"/>
      <c r="H83" s="373" t="s">
        <v>802</v>
      </c>
      <c r="I83" s="333" t="s">
        <v>2867</v>
      </c>
      <c r="J83" s="319" t="s">
        <v>595</v>
      </c>
      <c r="K83" s="319" t="s">
        <v>113</v>
      </c>
      <c r="L83" s="319" t="s">
        <v>802</v>
      </c>
    </row>
    <row r="84" spans="1:12" s="316" customFormat="1" ht="124.8" x14ac:dyDescent="0.3">
      <c r="A84" s="444" t="s">
        <v>799</v>
      </c>
      <c r="B84" s="434" t="s">
        <v>1574</v>
      </c>
      <c r="C84" s="319" t="s">
        <v>2308</v>
      </c>
      <c r="D84" s="333" t="s">
        <v>2346</v>
      </c>
      <c r="E84" s="373">
        <v>1500000</v>
      </c>
      <c r="F84" s="373">
        <f>E84</f>
        <v>1500000</v>
      </c>
      <c r="G84" s="373"/>
      <c r="H84" s="373" t="s">
        <v>802</v>
      </c>
      <c r="I84" s="333" t="s">
        <v>1575</v>
      </c>
      <c r="J84" s="319" t="s">
        <v>595</v>
      </c>
      <c r="K84" s="319" t="s">
        <v>113</v>
      </c>
      <c r="L84" s="319" t="s">
        <v>802</v>
      </c>
    </row>
    <row r="85" spans="1:12" s="316" customFormat="1" ht="46.8" x14ac:dyDescent="0.3">
      <c r="A85" s="444"/>
      <c r="B85" s="434" t="s">
        <v>1576</v>
      </c>
      <c r="C85" s="319" t="s">
        <v>30</v>
      </c>
      <c r="D85" s="333" t="s">
        <v>2347</v>
      </c>
      <c r="E85" s="373" t="s">
        <v>802</v>
      </c>
      <c r="F85" s="374" t="s">
        <v>802</v>
      </c>
      <c r="G85" s="374" t="s">
        <v>802</v>
      </c>
      <c r="H85" s="374" t="s">
        <v>802</v>
      </c>
      <c r="I85" s="333" t="s">
        <v>595</v>
      </c>
      <c r="J85" s="319" t="s">
        <v>595</v>
      </c>
      <c r="K85" s="319" t="s">
        <v>113</v>
      </c>
      <c r="L85" s="319" t="s">
        <v>802</v>
      </c>
    </row>
    <row r="86" spans="1:12" s="315" customFormat="1" ht="31.2" x14ac:dyDescent="0.3">
      <c r="A86" s="447" t="s">
        <v>1791</v>
      </c>
      <c r="B86" s="434" t="s">
        <v>2356</v>
      </c>
      <c r="C86" s="319" t="s">
        <v>30</v>
      </c>
      <c r="D86" s="333" t="s">
        <v>1041</v>
      </c>
      <c r="E86" s="373" t="s">
        <v>802</v>
      </c>
      <c r="F86" s="373" t="s">
        <v>802</v>
      </c>
      <c r="G86" s="373" t="s">
        <v>802</v>
      </c>
      <c r="H86" s="373" t="s">
        <v>802</v>
      </c>
      <c r="I86" s="333" t="s">
        <v>1564</v>
      </c>
      <c r="J86" s="319" t="s">
        <v>595</v>
      </c>
      <c r="K86" s="319" t="s">
        <v>113</v>
      </c>
      <c r="L86" s="319" t="s">
        <v>802</v>
      </c>
    </row>
    <row r="87" spans="1:12" s="448" customFormat="1" ht="17.399999999999999" x14ac:dyDescent="0.3">
      <c r="A87" s="444"/>
      <c r="B87" s="434"/>
      <c r="C87" s="319"/>
      <c r="D87" s="334"/>
      <c r="E87" s="382"/>
      <c r="F87" s="382"/>
      <c r="G87" s="382"/>
      <c r="H87" s="382"/>
      <c r="I87" s="334"/>
      <c r="J87" s="346"/>
      <c r="K87" s="346"/>
      <c r="L87" s="319"/>
    </row>
    <row r="88" spans="1:12" s="316" customFormat="1" x14ac:dyDescent="0.3">
      <c r="A88" s="444" t="s">
        <v>799</v>
      </c>
      <c r="B88" s="571" t="s">
        <v>1578</v>
      </c>
      <c r="C88" s="572"/>
      <c r="D88" s="572"/>
      <c r="E88" s="572"/>
      <c r="F88" s="572"/>
      <c r="G88" s="572"/>
      <c r="H88" s="572"/>
      <c r="I88" s="572"/>
      <c r="J88" s="572"/>
      <c r="K88" s="572"/>
      <c r="L88" s="573"/>
    </row>
    <row r="89" spans="1:12" s="316" customFormat="1" ht="46.8" x14ac:dyDescent="0.3">
      <c r="A89" s="444" t="s">
        <v>799</v>
      </c>
      <c r="B89" s="434" t="s">
        <v>1579</v>
      </c>
      <c r="C89" s="319" t="s">
        <v>30</v>
      </c>
      <c r="D89" s="333" t="s">
        <v>1580</v>
      </c>
      <c r="E89" s="373"/>
      <c r="F89" s="373"/>
      <c r="G89" s="373" t="s">
        <v>802</v>
      </c>
      <c r="H89" s="373" t="s">
        <v>802</v>
      </c>
      <c r="I89" s="333" t="s">
        <v>1581</v>
      </c>
      <c r="J89" s="319" t="s">
        <v>595</v>
      </c>
      <c r="K89" s="319" t="s">
        <v>1077</v>
      </c>
      <c r="L89" s="319" t="s">
        <v>2340</v>
      </c>
    </row>
    <row r="90" spans="1:12" s="316" customFormat="1" ht="31.2" x14ac:dyDescent="0.3">
      <c r="A90" s="444"/>
      <c r="B90" s="434" t="s">
        <v>1582</v>
      </c>
      <c r="C90" s="319" t="s">
        <v>30</v>
      </c>
      <c r="D90" s="333" t="s">
        <v>2339</v>
      </c>
      <c r="E90" s="373"/>
      <c r="F90" s="373" t="s">
        <v>802</v>
      </c>
      <c r="G90" s="373" t="s">
        <v>802</v>
      </c>
      <c r="H90" s="373" t="s">
        <v>802</v>
      </c>
      <c r="I90" s="333" t="s">
        <v>1583</v>
      </c>
      <c r="J90" s="319" t="s">
        <v>1584</v>
      </c>
      <c r="K90" s="319" t="s">
        <v>113</v>
      </c>
      <c r="L90" s="319" t="s">
        <v>802</v>
      </c>
    </row>
    <row r="91" spans="1:12" s="316" customFormat="1" ht="27" customHeight="1" x14ac:dyDescent="0.3">
      <c r="A91" s="444" t="s">
        <v>799</v>
      </c>
      <c r="B91" s="577" t="s">
        <v>1585</v>
      </c>
      <c r="C91" s="577"/>
      <c r="D91" s="577"/>
      <c r="E91" s="577"/>
      <c r="F91" s="577"/>
      <c r="G91" s="577"/>
      <c r="H91" s="577"/>
      <c r="I91" s="577"/>
      <c r="J91" s="577"/>
      <c r="K91" s="577"/>
      <c r="L91" s="577"/>
    </row>
    <row r="92" spans="1:12" s="316" customFormat="1" x14ac:dyDescent="0.3">
      <c r="A92" s="444" t="s">
        <v>799</v>
      </c>
      <c r="B92" s="434" t="s">
        <v>1586</v>
      </c>
      <c r="C92" s="319" t="s">
        <v>30</v>
      </c>
      <c r="D92" s="333" t="s">
        <v>1091</v>
      </c>
      <c r="E92" s="449"/>
      <c r="F92" s="373" t="s">
        <v>802</v>
      </c>
      <c r="G92" s="373" t="s">
        <v>802</v>
      </c>
      <c r="H92" s="373" t="s">
        <v>802</v>
      </c>
      <c r="I92" s="333" t="s">
        <v>1590</v>
      </c>
      <c r="J92" s="319" t="s">
        <v>595</v>
      </c>
      <c r="K92" s="319" t="s">
        <v>113</v>
      </c>
      <c r="L92" s="319"/>
    </row>
    <row r="93" spans="1:12" s="316" customFormat="1" ht="128.25" customHeight="1" x14ac:dyDescent="0.3">
      <c r="A93" s="444" t="s">
        <v>799</v>
      </c>
      <c r="B93" s="434" t="s">
        <v>1589</v>
      </c>
      <c r="C93" s="319" t="s">
        <v>30</v>
      </c>
      <c r="D93" s="333" t="s">
        <v>1587</v>
      </c>
      <c r="E93" s="373"/>
      <c r="F93" s="373" t="s">
        <v>802</v>
      </c>
      <c r="G93" s="373" t="s">
        <v>802</v>
      </c>
      <c r="H93" s="373" t="s">
        <v>802</v>
      </c>
      <c r="I93" s="333" t="s">
        <v>1588</v>
      </c>
      <c r="J93" s="319" t="s">
        <v>595</v>
      </c>
      <c r="K93" s="319" t="s">
        <v>113</v>
      </c>
      <c r="L93" s="319" t="s">
        <v>802</v>
      </c>
    </row>
    <row r="94" spans="1:12" s="316" customFormat="1" ht="109.2" x14ac:dyDescent="0.3">
      <c r="A94" s="444" t="s">
        <v>799</v>
      </c>
      <c r="B94" s="434" t="s">
        <v>1591</v>
      </c>
      <c r="C94" s="319" t="s">
        <v>30</v>
      </c>
      <c r="D94" s="333" t="s">
        <v>1101</v>
      </c>
      <c r="E94" s="373"/>
      <c r="F94" s="373" t="s">
        <v>802</v>
      </c>
      <c r="G94" s="373" t="s">
        <v>802</v>
      </c>
      <c r="H94" s="373" t="s">
        <v>802</v>
      </c>
      <c r="I94" s="333" t="s">
        <v>2341</v>
      </c>
      <c r="J94" s="319" t="s">
        <v>595</v>
      </c>
      <c r="K94" s="319" t="s">
        <v>113</v>
      </c>
      <c r="L94" s="319"/>
    </row>
    <row r="95" spans="1:12" s="316" customFormat="1" ht="124.8" x14ac:dyDescent="0.3">
      <c r="A95" s="444"/>
      <c r="B95" s="434" t="s">
        <v>1592</v>
      </c>
      <c r="C95" s="319" t="s">
        <v>30</v>
      </c>
      <c r="D95" s="333" t="s">
        <v>1593</v>
      </c>
      <c r="E95" s="373"/>
      <c r="F95" s="373" t="s">
        <v>802</v>
      </c>
      <c r="G95" s="373" t="s">
        <v>802</v>
      </c>
      <c r="H95" s="373" t="s">
        <v>802</v>
      </c>
      <c r="I95" s="333" t="s">
        <v>2342</v>
      </c>
      <c r="J95" s="319" t="s">
        <v>595</v>
      </c>
      <c r="K95" s="319" t="s">
        <v>113</v>
      </c>
      <c r="L95" s="319" t="s">
        <v>802</v>
      </c>
    </row>
    <row r="96" spans="1:12" s="316" customFormat="1" x14ac:dyDescent="0.3">
      <c r="A96" s="444" t="s">
        <v>799</v>
      </c>
      <c r="B96" s="571" t="s">
        <v>1594</v>
      </c>
      <c r="C96" s="572"/>
      <c r="D96" s="572"/>
      <c r="E96" s="572"/>
      <c r="F96" s="572"/>
      <c r="G96" s="572"/>
      <c r="H96" s="572"/>
      <c r="I96" s="572"/>
      <c r="J96" s="572"/>
      <c r="K96" s="572"/>
      <c r="L96" s="573"/>
    </row>
    <row r="97" spans="1:12" s="316" customFormat="1" ht="39" customHeight="1" x14ac:dyDescent="0.3">
      <c r="A97" s="444" t="s">
        <v>799</v>
      </c>
      <c r="B97" s="434" t="s">
        <v>1595</v>
      </c>
      <c r="C97" s="319" t="s">
        <v>2308</v>
      </c>
      <c r="D97" s="333" t="s">
        <v>573</v>
      </c>
      <c r="E97" s="373">
        <v>50000</v>
      </c>
      <c r="F97" s="373">
        <v>50000</v>
      </c>
      <c r="G97" s="373" t="s">
        <v>802</v>
      </c>
      <c r="H97" s="373" t="s">
        <v>802</v>
      </c>
      <c r="I97" s="333" t="s">
        <v>1596</v>
      </c>
      <c r="J97" s="319" t="s">
        <v>1520</v>
      </c>
      <c r="K97" s="319" t="s">
        <v>113</v>
      </c>
      <c r="L97" s="319" t="s">
        <v>802</v>
      </c>
    </row>
    <row r="98" spans="1:12" ht="31.2" x14ac:dyDescent="0.35">
      <c r="A98" s="437" t="s">
        <v>2195</v>
      </c>
      <c r="B98" s="434" t="s">
        <v>1597</v>
      </c>
      <c r="C98" s="319" t="s">
        <v>30</v>
      </c>
      <c r="D98" s="333" t="s">
        <v>2335</v>
      </c>
      <c r="E98" s="373"/>
      <c r="F98" s="373" t="s">
        <v>802</v>
      </c>
      <c r="G98" s="373" t="s">
        <v>802</v>
      </c>
      <c r="H98" s="373" t="s">
        <v>802</v>
      </c>
      <c r="I98" s="333" t="s">
        <v>2336</v>
      </c>
      <c r="J98" s="319" t="s">
        <v>595</v>
      </c>
      <c r="K98" s="319" t="s">
        <v>113</v>
      </c>
      <c r="L98" s="319" t="s">
        <v>802</v>
      </c>
    </row>
    <row r="99" spans="1:12" x14ac:dyDescent="0.35">
      <c r="E99" s="450">
        <f>SUM(E4:E98)</f>
        <v>101710732.5</v>
      </c>
      <c r="F99" s="450"/>
      <c r="G99" s="450"/>
      <c r="H99" s="450"/>
    </row>
    <row r="104" spans="1:12" x14ac:dyDescent="0.35">
      <c r="E104" s="451"/>
    </row>
    <row r="105" spans="1:12" x14ac:dyDescent="0.35">
      <c r="E105" s="452"/>
    </row>
    <row r="157" spans="1:1" x14ac:dyDescent="0.35">
      <c r="A157" s="436" t="s">
        <v>3182</v>
      </c>
    </row>
  </sheetData>
  <autoFilter ref="A1:L95" xr:uid="{00000000-0009-0000-0000-000003000000}"/>
  <mergeCells count="6">
    <mergeCell ref="B96:L96"/>
    <mergeCell ref="B2:L2"/>
    <mergeCell ref="B3:L3"/>
    <mergeCell ref="B75:L75"/>
    <mergeCell ref="B88:L88"/>
    <mergeCell ref="B91:L91"/>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7" zoomScale="70" zoomScaleNormal="70" zoomScaleSheetLayoutView="70" zoomScalePageLayoutView="70" workbookViewId="0">
      <selection activeCell="H6" sqref="H6"/>
    </sheetView>
  </sheetViews>
  <sheetFormatPr defaultColWidth="4.44140625" defaultRowHeight="15.6" outlineLevelCol="1" x14ac:dyDescent="0.3"/>
  <cols>
    <col min="1" max="1" width="12.44140625" style="379" customWidth="1"/>
    <col min="2" max="2" width="14.5546875" style="350" customWidth="1"/>
    <col min="3" max="3" width="49.5546875" style="351" customWidth="1"/>
    <col min="4" max="4" width="15.5546875" style="398" customWidth="1"/>
    <col min="5" max="5" width="15.33203125" style="398" customWidth="1"/>
    <col min="6" max="6" width="14.88671875" style="398" customWidth="1"/>
    <col min="7" max="7" width="15.6640625" style="398" customWidth="1"/>
    <col min="8" max="8" width="54" style="352" customWidth="1"/>
    <col min="9" max="9" width="14.33203125" style="380" customWidth="1"/>
    <col min="10" max="10" width="23.88671875" style="399" customWidth="1"/>
    <col min="11" max="11" width="22.33203125" style="353" customWidth="1" outlineLevel="1"/>
    <col min="12" max="16384" width="4.44140625" style="327"/>
  </cols>
  <sheetData>
    <row r="1" spans="1:18" s="315" customFormat="1" ht="46.8" x14ac:dyDescent="0.3">
      <c r="A1" s="376" t="s">
        <v>2293</v>
      </c>
      <c r="B1" s="376" t="s">
        <v>2296</v>
      </c>
      <c r="C1" s="376" t="s">
        <v>1507</v>
      </c>
      <c r="D1" s="376" t="s">
        <v>1508</v>
      </c>
      <c r="E1" s="376" t="s">
        <v>4</v>
      </c>
      <c r="F1" s="376" t="s">
        <v>5</v>
      </c>
      <c r="G1" s="376" t="s">
        <v>6</v>
      </c>
      <c r="H1" s="376" t="s">
        <v>1509</v>
      </c>
      <c r="I1" s="376" t="s">
        <v>7</v>
      </c>
      <c r="J1" s="376" t="s">
        <v>2304</v>
      </c>
      <c r="K1" s="385" t="s">
        <v>10</v>
      </c>
    </row>
    <row r="2" spans="1:18" s="315" customFormat="1" ht="18" x14ac:dyDescent="0.3">
      <c r="A2" s="574" t="s">
        <v>2297</v>
      </c>
      <c r="B2" s="575"/>
      <c r="C2" s="575"/>
      <c r="D2" s="575"/>
      <c r="E2" s="575"/>
      <c r="F2" s="575"/>
      <c r="G2" s="575"/>
      <c r="H2" s="575"/>
      <c r="I2" s="575"/>
      <c r="J2" s="575"/>
      <c r="K2" s="576"/>
    </row>
    <row r="3" spans="1:18" s="326" customFormat="1" ht="17.399999999999999" x14ac:dyDescent="0.3">
      <c r="A3" s="571" t="s">
        <v>1598</v>
      </c>
      <c r="B3" s="572"/>
      <c r="C3" s="572"/>
      <c r="D3" s="572"/>
      <c r="E3" s="572"/>
      <c r="F3" s="572"/>
      <c r="G3" s="572"/>
      <c r="H3" s="572"/>
      <c r="I3" s="572"/>
      <c r="J3" s="572"/>
      <c r="K3" s="573"/>
    </row>
    <row r="4" spans="1:18" s="329" customFormat="1" ht="280.8" x14ac:dyDescent="0.3">
      <c r="A4" s="345" t="s">
        <v>1599</v>
      </c>
      <c r="B4" s="346" t="s">
        <v>2308</v>
      </c>
      <c r="C4" s="405" t="s">
        <v>2417</v>
      </c>
      <c r="D4" s="406">
        <v>2000000</v>
      </c>
      <c r="E4" s="406">
        <f>D4</f>
        <v>2000000</v>
      </c>
      <c r="F4" s="406"/>
      <c r="G4" s="406"/>
      <c r="H4" s="499" t="s">
        <v>3435</v>
      </c>
      <c r="I4" s="407" t="s">
        <v>595</v>
      </c>
      <c r="J4" s="319" t="s">
        <v>224</v>
      </c>
      <c r="K4" s="500" t="s">
        <v>1644</v>
      </c>
      <c r="Q4" s="337"/>
      <c r="R4" s="337"/>
    </row>
    <row r="5" spans="1:18" ht="64.5" customHeight="1" x14ac:dyDescent="0.3">
      <c r="A5" s="345" t="s">
        <v>1601</v>
      </c>
      <c r="B5" s="346" t="s">
        <v>2308</v>
      </c>
      <c r="C5" s="334" t="s">
        <v>1647</v>
      </c>
      <c r="D5" s="387">
        <v>8000000</v>
      </c>
      <c r="E5" s="406">
        <f>D5</f>
        <v>8000000</v>
      </c>
      <c r="F5" s="387"/>
      <c r="G5" s="387"/>
      <c r="H5" s="334" t="s">
        <v>1648</v>
      </c>
      <c r="I5" s="346" t="s">
        <v>1624</v>
      </c>
      <c r="J5" s="319" t="s">
        <v>224</v>
      </c>
      <c r="K5" s="319"/>
    </row>
    <row r="6" spans="1:18" ht="140.4" x14ac:dyDescent="0.3">
      <c r="A6" s="345" t="s">
        <v>1602</v>
      </c>
      <c r="B6" s="346" t="s">
        <v>2308</v>
      </c>
      <c r="C6" s="334" t="s">
        <v>2416</v>
      </c>
      <c r="D6" s="387">
        <v>100000</v>
      </c>
      <c r="E6" s="406">
        <f>D6</f>
        <v>100000</v>
      </c>
      <c r="F6" s="387"/>
      <c r="G6" s="387"/>
      <c r="H6" s="415" t="s">
        <v>2812</v>
      </c>
      <c r="I6" s="346" t="s">
        <v>1544</v>
      </c>
      <c r="J6" s="319" t="s">
        <v>224</v>
      </c>
      <c r="K6" s="319"/>
    </row>
    <row r="7" spans="1:18" ht="94.5" customHeight="1" x14ac:dyDescent="0.3">
      <c r="A7" s="345" t="s">
        <v>1604</v>
      </c>
      <c r="B7" s="346" t="s">
        <v>2308</v>
      </c>
      <c r="C7" s="334" t="s">
        <v>1189</v>
      </c>
      <c r="D7" s="373">
        <v>1000000</v>
      </c>
      <c r="E7" s="373">
        <v>1000000</v>
      </c>
      <c r="F7" s="373"/>
      <c r="G7" s="373"/>
      <c r="H7" s="334" t="s">
        <v>2813</v>
      </c>
      <c r="I7" s="319" t="s">
        <v>1655</v>
      </c>
      <c r="J7" s="319" t="s">
        <v>224</v>
      </c>
      <c r="K7" s="319"/>
    </row>
    <row r="8" spans="1:18" s="312" customFormat="1" ht="109.2" x14ac:dyDescent="0.3">
      <c r="A8" s="345" t="s">
        <v>1605</v>
      </c>
      <c r="B8" s="395" t="s">
        <v>2308</v>
      </c>
      <c r="C8" s="396" t="s">
        <v>2629</v>
      </c>
      <c r="D8" s="397">
        <v>150000</v>
      </c>
      <c r="E8" s="397">
        <f t="shared" ref="E8:E13" si="0">D8</f>
        <v>150000</v>
      </c>
      <c r="F8" s="397"/>
      <c r="G8" s="390"/>
      <c r="H8" s="334" t="s">
        <v>2814</v>
      </c>
      <c r="I8" s="319" t="s">
        <v>595</v>
      </c>
      <c r="J8" s="319" t="s">
        <v>1614</v>
      </c>
      <c r="K8" s="319"/>
    </row>
    <row r="9" spans="1:18" ht="171.6" x14ac:dyDescent="0.3">
      <c r="A9" s="345" t="s">
        <v>1606</v>
      </c>
      <c r="B9" s="346" t="s">
        <v>2308</v>
      </c>
      <c r="C9" s="334" t="s">
        <v>2418</v>
      </c>
      <c r="D9" s="387">
        <v>160000</v>
      </c>
      <c r="E9" s="406">
        <f t="shared" si="0"/>
        <v>160000</v>
      </c>
      <c r="F9" s="387"/>
      <c r="G9" s="387"/>
      <c r="H9" s="415" t="s">
        <v>2815</v>
      </c>
      <c r="I9" s="346" t="s">
        <v>469</v>
      </c>
      <c r="J9" s="319" t="s">
        <v>224</v>
      </c>
      <c r="K9" s="319"/>
    </row>
    <row r="10" spans="1:18" ht="202.8" x14ac:dyDescent="0.3">
      <c r="A10" s="345" t="s">
        <v>1607</v>
      </c>
      <c r="B10" s="346" t="s">
        <v>2308</v>
      </c>
      <c r="C10" s="334" t="s">
        <v>1651</v>
      </c>
      <c r="D10" s="387">
        <v>290000</v>
      </c>
      <c r="E10" s="406">
        <f t="shared" si="0"/>
        <v>290000</v>
      </c>
      <c r="F10" s="387"/>
      <c r="G10" s="387"/>
      <c r="H10" s="415" t="s">
        <v>2816</v>
      </c>
      <c r="I10" s="346" t="s">
        <v>469</v>
      </c>
      <c r="J10" s="319" t="s">
        <v>224</v>
      </c>
      <c r="K10" s="319"/>
    </row>
    <row r="11" spans="1:18" ht="46.8" x14ac:dyDescent="0.3">
      <c r="A11" s="345" t="s">
        <v>1608</v>
      </c>
      <c r="B11" s="346" t="s">
        <v>2308</v>
      </c>
      <c r="C11" s="334" t="s">
        <v>2402</v>
      </c>
      <c r="D11" s="387">
        <v>3000000</v>
      </c>
      <c r="E11" s="387">
        <f t="shared" si="0"/>
        <v>3000000</v>
      </c>
      <c r="F11" s="387"/>
      <c r="G11" s="387"/>
      <c r="H11" s="334" t="s">
        <v>2403</v>
      </c>
      <c r="I11" s="346" t="s">
        <v>469</v>
      </c>
      <c r="J11" s="401" t="s">
        <v>3287</v>
      </c>
      <c r="K11" s="319"/>
    </row>
    <row r="12" spans="1:18" ht="171.6" x14ac:dyDescent="0.3">
      <c r="A12" s="345" t="s">
        <v>1609</v>
      </c>
      <c r="B12" s="346" t="s">
        <v>2308</v>
      </c>
      <c r="C12" s="334" t="s">
        <v>2350</v>
      </c>
      <c r="D12" s="387">
        <v>70000</v>
      </c>
      <c r="E12" s="387">
        <f t="shared" si="0"/>
        <v>70000</v>
      </c>
      <c r="F12" s="387"/>
      <c r="G12" s="387">
        <v>3520</v>
      </c>
      <c r="H12" s="334" t="s">
        <v>2404</v>
      </c>
      <c r="I12" s="346" t="s">
        <v>595</v>
      </c>
      <c r="J12" s="401" t="s">
        <v>3287</v>
      </c>
      <c r="K12" s="319" t="s">
        <v>2351</v>
      </c>
    </row>
    <row r="13" spans="1:18" ht="174.75" customHeight="1" x14ac:dyDescent="0.3">
      <c r="A13" s="345" t="s">
        <v>1610</v>
      </c>
      <c r="B13" s="346" t="s">
        <v>2308</v>
      </c>
      <c r="C13" s="334" t="s">
        <v>2405</v>
      </c>
      <c r="D13" s="387">
        <v>3500000</v>
      </c>
      <c r="E13" s="387">
        <f t="shared" si="0"/>
        <v>3500000</v>
      </c>
      <c r="F13" s="387"/>
      <c r="G13" s="387"/>
      <c r="H13" s="415" t="s">
        <v>2817</v>
      </c>
      <c r="I13" s="346" t="s">
        <v>469</v>
      </c>
      <c r="J13" s="401" t="s">
        <v>3287</v>
      </c>
      <c r="K13" s="319"/>
    </row>
    <row r="14" spans="1:18" ht="67.5" customHeight="1" x14ac:dyDescent="0.3">
      <c r="A14" s="345" t="s">
        <v>1612</v>
      </c>
      <c r="B14" s="346" t="s">
        <v>2308</v>
      </c>
      <c r="C14" s="334" t="s">
        <v>2750</v>
      </c>
      <c r="D14" s="387">
        <v>2000000</v>
      </c>
      <c r="E14" s="387">
        <v>2000000</v>
      </c>
      <c r="F14" s="387"/>
      <c r="G14" s="387"/>
      <c r="H14" s="334" t="s">
        <v>2751</v>
      </c>
      <c r="I14" s="346" t="s">
        <v>595</v>
      </c>
      <c r="J14" s="401" t="s">
        <v>3287</v>
      </c>
      <c r="K14" s="319"/>
    </row>
    <row r="15" spans="1:18" ht="109.2" x14ac:dyDescent="0.3">
      <c r="A15" s="345" t="s">
        <v>2447</v>
      </c>
      <c r="B15" s="346" t="s">
        <v>2308</v>
      </c>
      <c r="C15" s="334" t="s">
        <v>2400</v>
      </c>
      <c r="D15" s="387">
        <v>500000</v>
      </c>
      <c r="E15" s="387">
        <f>D15</f>
        <v>500000</v>
      </c>
      <c r="F15" s="387"/>
      <c r="G15" s="387"/>
      <c r="H15" s="334" t="s">
        <v>2401</v>
      </c>
      <c r="I15" s="346" t="s">
        <v>349</v>
      </c>
      <c r="J15" s="401" t="s">
        <v>3287</v>
      </c>
      <c r="K15" s="319"/>
    </row>
    <row r="16" spans="1:18" ht="81" customHeight="1" x14ac:dyDescent="0.3">
      <c r="A16" s="345" t="s">
        <v>1617</v>
      </c>
      <c r="B16" s="346" t="s">
        <v>2308</v>
      </c>
      <c r="C16" s="334" t="s">
        <v>2394</v>
      </c>
      <c r="D16" s="387">
        <v>500000</v>
      </c>
      <c r="E16" s="387">
        <f>D16-G16</f>
        <v>480000</v>
      </c>
      <c r="F16" s="387"/>
      <c r="G16" s="387">
        <v>20000</v>
      </c>
      <c r="H16" s="334" t="s">
        <v>2424</v>
      </c>
      <c r="I16" s="346" t="s">
        <v>469</v>
      </c>
      <c r="J16" s="319" t="s">
        <v>60</v>
      </c>
      <c r="K16" s="319" t="s">
        <v>2395</v>
      </c>
    </row>
    <row r="17" spans="1:11" ht="78" x14ac:dyDescent="0.3">
      <c r="A17" s="345" t="s">
        <v>1618</v>
      </c>
      <c r="B17" s="346" t="s">
        <v>2308</v>
      </c>
      <c r="C17" s="334" t="s">
        <v>384</v>
      </c>
      <c r="D17" s="387">
        <v>500000</v>
      </c>
      <c r="E17" s="387">
        <f>D17</f>
        <v>500000</v>
      </c>
      <c r="F17" s="387"/>
      <c r="G17" s="387"/>
      <c r="H17" s="334" t="s">
        <v>2818</v>
      </c>
      <c r="I17" s="346" t="s">
        <v>469</v>
      </c>
      <c r="J17" s="319" t="s">
        <v>60</v>
      </c>
      <c r="K17" s="319"/>
    </row>
    <row r="18" spans="1:11" ht="46.8" x14ac:dyDescent="0.3">
      <c r="A18" s="345" t="s">
        <v>2448</v>
      </c>
      <c r="B18" s="346" t="s">
        <v>2308</v>
      </c>
      <c r="C18" s="334" t="s">
        <v>2348</v>
      </c>
      <c r="D18" s="387">
        <v>1500000</v>
      </c>
      <c r="E18" s="387">
        <f>D18</f>
        <v>1500000</v>
      </c>
      <c r="F18" s="387"/>
      <c r="G18" s="387"/>
      <c r="H18" s="334" t="s">
        <v>2523</v>
      </c>
      <c r="I18" s="346" t="s">
        <v>1622</v>
      </c>
      <c r="J18" s="319" t="s">
        <v>2349</v>
      </c>
      <c r="K18" s="319"/>
    </row>
    <row r="19" spans="1:11" ht="93.6" x14ac:dyDescent="0.3">
      <c r="A19" s="345" t="s">
        <v>1619</v>
      </c>
      <c r="B19" s="346" t="s">
        <v>2308</v>
      </c>
      <c r="C19" s="334" t="s">
        <v>2399</v>
      </c>
      <c r="D19" s="387">
        <v>50000</v>
      </c>
      <c r="E19" s="387">
        <f>D19</f>
        <v>50000</v>
      </c>
      <c r="F19" s="387"/>
      <c r="G19" s="387"/>
      <c r="H19" s="415" t="s">
        <v>2398</v>
      </c>
      <c r="I19" s="346" t="s">
        <v>595</v>
      </c>
      <c r="J19" s="319" t="s">
        <v>2349</v>
      </c>
      <c r="K19" s="319"/>
    </row>
    <row r="20" spans="1:11" ht="107.25" customHeight="1" x14ac:dyDescent="0.3">
      <c r="A20" s="345" t="s">
        <v>1620</v>
      </c>
      <c r="B20" s="346" t="s">
        <v>2308</v>
      </c>
      <c r="C20" s="334" t="s">
        <v>2700</v>
      </c>
      <c r="D20" s="390">
        <v>1500000</v>
      </c>
      <c r="E20" s="390">
        <v>1500000</v>
      </c>
      <c r="F20" s="390"/>
      <c r="G20" s="390"/>
      <c r="H20" s="334" t="s">
        <v>1948</v>
      </c>
      <c r="I20" s="319" t="s">
        <v>595</v>
      </c>
      <c r="J20" s="319" t="s">
        <v>1942</v>
      </c>
      <c r="K20" s="319"/>
    </row>
    <row r="21" spans="1:11" ht="187.2" x14ac:dyDescent="0.3">
      <c r="A21" s="345" t="s">
        <v>1623</v>
      </c>
      <c r="B21" s="346" t="s">
        <v>2308</v>
      </c>
      <c r="C21" s="334" t="s">
        <v>2409</v>
      </c>
      <c r="D21" s="387">
        <v>1550000</v>
      </c>
      <c r="E21" s="387">
        <f>D21</f>
        <v>1550000</v>
      </c>
      <c r="F21" s="387"/>
      <c r="G21" s="387"/>
      <c r="H21" s="415" t="s">
        <v>2819</v>
      </c>
      <c r="I21" s="346" t="s">
        <v>595</v>
      </c>
      <c r="J21" s="319" t="s">
        <v>2410</v>
      </c>
      <c r="K21" s="319"/>
    </row>
    <row r="22" spans="1:11" ht="51" customHeight="1" x14ac:dyDescent="0.3">
      <c r="A22" s="345" t="s">
        <v>1625</v>
      </c>
      <c r="B22" s="346" t="s">
        <v>2308</v>
      </c>
      <c r="C22" s="334" t="s">
        <v>2684</v>
      </c>
      <c r="D22" s="387">
        <v>98000</v>
      </c>
      <c r="E22" s="387">
        <f>D22</f>
        <v>98000</v>
      </c>
      <c r="F22" s="387"/>
      <c r="G22" s="387"/>
      <c r="H22" s="334" t="s">
        <v>2685</v>
      </c>
      <c r="I22" s="346" t="s">
        <v>1524</v>
      </c>
      <c r="J22" s="319" t="s">
        <v>2410</v>
      </c>
      <c r="K22" s="319"/>
    </row>
    <row r="23" spans="1:11" s="330" customFormat="1" ht="78" x14ac:dyDescent="0.3">
      <c r="A23" s="345" t="s">
        <v>1626</v>
      </c>
      <c r="B23" s="346" t="s">
        <v>2308</v>
      </c>
      <c r="C23" s="347" t="s">
        <v>1668</v>
      </c>
      <c r="D23" s="412">
        <v>150000</v>
      </c>
      <c r="E23" s="387">
        <f>D23</f>
        <v>150000</v>
      </c>
      <c r="F23" s="412"/>
      <c r="G23" s="412"/>
      <c r="H23" s="347" t="s">
        <v>1669</v>
      </c>
      <c r="I23" s="348" t="s">
        <v>595</v>
      </c>
      <c r="J23" s="401" t="s">
        <v>298</v>
      </c>
      <c r="K23" s="401"/>
    </row>
    <row r="24" spans="1:11" ht="46.8" x14ac:dyDescent="0.3">
      <c r="A24" s="345" t="s">
        <v>1629</v>
      </c>
      <c r="B24" s="346" t="s">
        <v>2308</v>
      </c>
      <c r="C24" s="334" t="s">
        <v>2408</v>
      </c>
      <c r="D24" s="387">
        <v>50000</v>
      </c>
      <c r="E24" s="387">
        <f>D24</f>
        <v>50000</v>
      </c>
      <c r="F24" s="387"/>
      <c r="G24" s="387"/>
      <c r="H24" s="334" t="s">
        <v>1621</v>
      </c>
      <c r="I24" s="346" t="s">
        <v>1622</v>
      </c>
      <c r="J24" s="319" t="s">
        <v>435</v>
      </c>
      <c r="K24" s="319"/>
    </row>
    <row r="25" spans="1:11" ht="44.25" customHeight="1" x14ac:dyDescent="0.3">
      <c r="A25" s="345" t="s">
        <v>1631</v>
      </c>
      <c r="B25" s="346" t="s">
        <v>2308</v>
      </c>
      <c r="C25" s="334" t="s">
        <v>1627</v>
      </c>
      <c r="D25" s="387">
        <v>50000</v>
      </c>
      <c r="E25" s="387">
        <f>D25</f>
        <v>50000</v>
      </c>
      <c r="F25" s="387"/>
      <c r="G25" s="387"/>
      <c r="H25" s="334" t="s">
        <v>1628</v>
      </c>
      <c r="I25" s="346" t="s">
        <v>1520</v>
      </c>
      <c r="J25" s="319" t="s">
        <v>435</v>
      </c>
      <c r="K25" s="319"/>
    </row>
    <row r="26" spans="1:11" ht="341.4" customHeight="1" x14ac:dyDescent="0.3">
      <c r="A26" s="345" t="s">
        <v>1633</v>
      </c>
      <c r="B26" s="346" t="s">
        <v>30</v>
      </c>
      <c r="C26" s="334" t="s">
        <v>1632</v>
      </c>
      <c r="D26" s="387"/>
      <c r="E26" s="387"/>
      <c r="F26" s="387"/>
      <c r="G26" s="387"/>
      <c r="H26" s="415" t="s">
        <v>2809</v>
      </c>
      <c r="I26" s="346" t="s">
        <v>595</v>
      </c>
      <c r="J26" s="319" t="s">
        <v>1630</v>
      </c>
      <c r="K26" s="319"/>
    </row>
    <row r="27" spans="1:11" ht="140.4" x14ac:dyDescent="0.3">
      <c r="A27" s="345" t="s">
        <v>1634</v>
      </c>
      <c r="B27" s="346" t="s">
        <v>30</v>
      </c>
      <c r="C27" s="347" t="s">
        <v>2397</v>
      </c>
      <c r="D27" s="387"/>
      <c r="E27" s="387"/>
      <c r="F27" s="387"/>
      <c r="G27" s="387"/>
      <c r="H27" s="415" t="s">
        <v>2810</v>
      </c>
      <c r="I27" s="346" t="s">
        <v>595</v>
      </c>
      <c r="J27" s="319" t="s">
        <v>1614</v>
      </c>
      <c r="K27" s="319" t="s">
        <v>1603</v>
      </c>
    </row>
    <row r="28" spans="1:11" s="337" customFormat="1" ht="358.5" customHeight="1" x14ac:dyDescent="0.3">
      <c r="A28" s="345" t="s">
        <v>1635</v>
      </c>
      <c r="B28" s="346" t="s">
        <v>30</v>
      </c>
      <c r="C28" s="333" t="s">
        <v>1611</v>
      </c>
      <c r="D28" s="387"/>
      <c r="E28" s="387"/>
      <c r="F28" s="387"/>
      <c r="G28" s="387"/>
      <c r="H28" s="415" t="s">
        <v>2811</v>
      </c>
      <c r="I28" s="346" t="s">
        <v>595</v>
      </c>
      <c r="J28" s="319" t="s">
        <v>2780</v>
      </c>
      <c r="K28" s="346"/>
    </row>
    <row r="29" spans="1:11" s="313" customFormat="1" ht="62.4" x14ac:dyDescent="0.3">
      <c r="A29" s="345" t="s">
        <v>1638</v>
      </c>
      <c r="B29" s="346" t="s">
        <v>30</v>
      </c>
      <c r="C29" s="334" t="s">
        <v>2631</v>
      </c>
      <c r="D29" s="390"/>
      <c r="E29" s="390"/>
      <c r="F29" s="390"/>
      <c r="G29" s="390"/>
      <c r="H29" s="334" t="s">
        <v>2213</v>
      </c>
      <c r="I29" s="319" t="s">
        <v>349</v>
      </c>
      <c r="J29" s="319" t="s">
        <v>2214</v>
      </c>
      <c r="K29" s="319"/>
    </row>
    <row r="30" spans="1:11" ht="46.8" x14ac:dyDescent="0.3">
      <c r="A30" s="345" t="s">
        <v>2449</v>
      </c>
      <c r="B30" s="346" t="s">
        <v>30</v>
      </c>
      <c r="C30" s="334" t="s">
        <v>471</v>
      </c>
      <c r="D30" s="387"/>
      <c r="E30" s="387"/>
      <c r="F30" s="387"/>
      <c r="G30" s="387"/>
      <c r="H30" s="334" t="s">
        <v>472</v>
      </c>
      <c r="I30" s="346" t="s">
        <v>595</v>
      </c>
      <c r="J30" s="319" t="s">
        <v>44</v>
      </c>
      <c r="K30" s="319"/>
    </row>
    <row r="31" spans="1:11" ht="162.6" customHeight="1" x14ac:dyDescent="0.3">
      <c r="A31" s="345" t="s">
        <v>2450</v>
      </c>
      <c r="B31" s="346" t="s">
        <v>30</v>
      </c>
      <c r="C31" s="334" t="s">
        <v>247</v>
      </c>
      <c r="D31" s="387"/>
      <c r="E31" s="387"/>
      <c r="F31" s="387"/>
      <c r="G31" s="387"/>
      <c r="H31" s="334" t="s">
        <v>2411</v>
      </c>
      <c r="I31" s="346" t="s">
        <v>595</v>
      </c>
      <c r="J31" s="319" t="s">
        <v>2412</v>
      </c>
      <c r="K31" s="319"/>
    </row>
    <row r="32" spans="1:11" ht="113.1" customHeight="1" x14ac:dyDescent="0.3">
      <c r="A32" s="345" t="s">
        <v>2524</v>
      </c>
      <c r="B32" s="346" t="s">
        <v>30</v>
      </c>
      <c r="C32" s="413" t="s">
        <v>1613</v>
      </c>
      <c r="D32" s="414"/>
      <c r="E32" s="414"/>
      <c r="F32" s="414"/>
      <c r="G32" s="414"/>
      <c r="H32" s="415" t="s">
        <v>2820</v>
      </c>
      <c r="I32" s="346" t="s">
        <v>595</v>
      </c>
      <c r="J32" s="319" t="s">
        <v>1614</v>
      </c>
      <c r="K32" s="501"/>
    </row>
    <row r="33" spans="1:11" ht="83.4" customHeight="1" x14ac:dyDescent="0.3">
      <c r="A33" s="345" t="s">
        <v>2630</v>
      </c>
      <c r="B33" s="346" t="s">
        <v>30</v>
      </c>
      <c r="C33" s="334" t="s">
        <v>1600</v>
      </c>
      <c r="D33" s="387"/>
      <c r="E33" s="387"/>
      <c r="F33" s="387"/>
      <c r="G33" s="387"/>
      <c r="H33" s="334" t="s">
        <v>460</v>
      </c>
      <c r="I33" s="346" t="s">
        <v>595</v>
      </c>
      <c r="J33" s="319" t="s">
        <v>224</v>
      </c>
      <c r="K33" s="319"/>
    </row>
    <row r="34" spans="1:11" ht="296.39999999999998" x14ac:dyDescent="0.3">
      <c r="A34" s="345" t="s">
        <v>2632</v>
      </c>
      <c r="B34" s="346" t="s">
        <v>30</v>
      </c>
      <c r="C34" s="334" t="s">
        <v>2406</v>
      </c>
      <c r="D34" s="387"/>
      <c r="E34" s="387"/>
      <c r="F34" s="387"/>
      <c r="G34" s="387"/>
      <c r="H34" s="420" t="s">
        <v>3383</v>
      </c>
      <c r="I34" s="346" t="s">
        <v>595</v>
      </c>
      <c r="J34" s="319" t="s">
        <v>2431</v>
      </c>
      <c r="K34" s="319"/>
    </row>
    <row r="35" spans="1:11" ht="62.4" x14ac:dyDescent="0.3">
      <c r="A35" s="345" t="s">
        <v>2788</v>
      </c>
      <c r="B35" s="319" t="s">
        <v>30</v>
      </c>
      <c r="C35" s="334" t="s">
        <v>257</v>
      </c>
      <c r="D35" s="387"/>
      <c r="E35" s="387"/>
      <c r="F35" s="387"/>
      <c r="G35" s="387"/>
      <c r="H35" s="334" t="s">
        <v>2407</v>
      </c>
      <c r="I35" s="346" t="s">
        <v>665</v>
      </c>
      <c r="J35" s="319" t="s">
        <v>1616</v>
      </c>
      <c r="K35" s="319"/>
    </row>
    <row r="36" spans="1:11" ht="152.4" customHeight="1" x14ac:dyDescent="0.3">
      <c r="A36" s="345" t="s">
        <v>3245</v>
      </c>
      <c r="B36" s="319" t="s">
        <v>2308</v>
      </c>
      <c r="C36" s="334" t="s">
        <v>3247</v>
      </c>
      <c r="D36" s="387">
        <v>250000</v>
      </c>
      <c r="E36" s="387">
        <v>37500</v>
      </c>
      <c r="F36" s="387">
        <v>212500</v>
      </c>
      <c r="G36" s="387"/>
      <c r="H36" s="334" t="s">
        <v>3248</v>
      </c>
      <c r="I36" s="346" t="s">
        <v>3246</v>
      </c>
      <c r="J36" s="319" t="s">
        <v>1614</v>
      </c>
      <c r="K36" s="319"/>
    </row>
    <row r="37" spans="1:11" ht="31.2" x14ac:dyDescent="0.3">
      <c r="A37" s="345" t="s">
        <v>3412</v>
      </c>
      <c r="B37" s="319" t="s">
        <v>2308</v>
      </c>
      <c r="C37" s="333" t="s">
        <v>3413</v>
      </c>
      <c r="D37" s="319" t="s">
        <v>3414</v>
      </c>
      <c r="E37" s="517"/>
      <c r="F37" s="333" t="s">
        <v>3415</v>
      </c>
      <c r="G37" s="319" t="s">
        <v>3416</v>
      </c>
      <c r="H37" s="333" t="s">
        <v>3417</v>
      </c>
      <c r="I37" s="319" t="s">
        <v>3234</v>
      </c>
      <c r="J37" s="319" t="s">
        <v>44</v>
      </c>
      <c r="K37" s="319" t="s">
        <v>3418</v>
      </c>
    </row>
    <row r="38" spans="1:11" s="328" customFormat="1" ht="22.5" customHeight="1" x14ac:dyDescent="0.3">
      <c r="A38" s="578" t="s">
        <v>1640</v>
      </c>
      <c r="B38" s="579"/>
      <c r="C38" s="579"/>
      <c r="D38" s="579"/>
      <c r="E38" s="579"/>
      <c r="F38" s="579"/>
      <c r="G38" s="579"/>
      <c r="H38" s="579"/>
      <c r="I38" s="579"/>
      <c r="J38" s="579"/>
      <c r="K38" s="580"/>
    </row>
    <row r="39" spans="1:11" s="307" customFormat="1" ht="78" x14ac:dyDescent="0.3">
      <c r="A39" s="525" t="s">
        <v>1641</v>
      </c>
      <c r="B39" s="395" t="s">
        <v>2308</v>
      </c>
      <c r="C39" s="396" t="s">
        <v>2427</v>
      </c>
      <c r="D39" s="526">
        <v>20556118</v>
      </c>
      <c r="E39" s="526">
        <v>500000</v>
      </c>
      <c r="F39" s="526">
        <v>850000</v>
      </c>
      <c r="G39" s="526">
        <v>19206118</v>
      </c>
      <c r="H39" s="527" t="s">
        <v>3495</v>
      </c>
      <c r="I39" s="395" t="s">
        <v>2965</v>
      </c>
      <c r="J39" s="472" t="s">
        <v>44</v>
      </c>
      <c r="K39" s="472" t="s">
        <v>3496</v>
      </c>
    </row>
    <row r="40" spans="1:11" ht="187.2" x14ac:dyDescent="0.3">
      <c r="A40" s="345" t="s">
        <v>1643</v>
      </c>
      <c r="B40" s="346" t="s">
        <v>2308</v>
      </c>
      <c r="C40" s="334" t="s">
        <v>1692</v>
      </c>
      <c r="D40" s="387">
        <v>780000</v>
      </c>
      <c r="E40" s="387">
        <f>D40</f>
        <v>780000</v>
      </c>
      <c r="F40" s="387"/>
      <c r="G40" s="387"/>
      <c r="H40" s="415" t="s">
        <v>2821</v>
      </c>
      <c r="I40" s="346" t="s">
        <v>595</v>
      </c>
      <c r="J40" s="401" t="s">
        <v>3287</v>
      </c>
      <c r="K40" s="319"/>
    </row>
    <row r="41" spans="1:11" ht="46.8" x14ac:dyDescent="0.3">
      <c r="A41" s="345" t="s">
        <v>1645</v>
      </c>
      <c r="B41" s="346" t="s">
        <v>2308</v>
      </c>
      <c r="C41" s="334" t="s">
        <v>308</v>
      </c>
      <c r="D41" s="387">
        <v>550000</v>
      </c>
      <c r="E41" s="387">
        <f>D41</f>
        <v>550000</v>
      </c>
      <c r="F41" s="387"/>
      <c r="G41" s="387"/>
      <c r="H41" s="334" t="s">
        <v>2822</v>
      </c>
      <c r="I41" s="346" t="s">
        <v>543</v>
      </c>
      <c r="J41" s="319" t="s">
        <v>60</v>
      </c>
      <c r="K41" s="319"/>
    </row>
    <row r="42" spans="1:11" ht="140.4" x14ac:dyDescent="0.3">
      <c r="A42" s="345" t="s">
        <v>1646</v>
      </c>
      <c r="B42" s="346" t="s">
        <v>2308</v>
      </c>
      <c r="C42" s="334" t="s">
        <v>1674</v>
      </c>
      <c r="D42" s="387">
        <v>150000</v>
      </c>
      <c r="E42" s="387">
        <f>D42</f>
        <v>150000</v>
      </c>
      <c r="F42" s="387"/>
      <c r="G42" s="387"/>
      <c r="H42" s="415" t="s">
        <v>1675</v>
      </c>
      <c r="I42" s="346" t="s">
        <v>595</v>
      </c>
      <c r="J42" s="319" t="s">
        <v>174</v>
      </c>
      <c r="K42" s="319"/>
    </row>
    <row r="43" spans="1:11" ht="46.8" x14ac:dyDescent="0.3">
      <c r="A43" s="345" t="s">
        <v>1649</v>
      </c>
      <c r="B43" s="346" t="s">
        <v>2308</v>
      </c>
      <c r="C43" s="334" t="s">
        <v>1677</v>
      </c>
      <c r="D43" s="387">
        <v>60000</v>
      </c>
      <c r="E43" s="387">
        <f>D43</f>
        <v>60000</v>
      </c>
      <c r="F43" s="387">
        <v>25620</v>
      </c>
      <c r="G43" s="387"/>
      <c r="H43" s="334" t="s">
        <v>2980</v>
      </c>
      <c r="I43" s="346" t="s">
        <v>1544</v>
      </c>
      <c r="J43" s="319" t="s">
        <v>2981</v>
      </c>
      <c r="K43" s="319" t="s">
        <v>2968</v>
      </c>
    </row>
    <row r="44" spans="1:11" ht="78" x14ac:dyDescent="0.3">
      <c r="A44" s="345" t="s">
        <v>1650</v>
      </c>
      <c r="B44" s="346" t="s">
        <v>2308</v>
      </c>
      <c r="C44" s="334" t="s">
        <v>345</v>
      </c>
      <c r="D44" s="387">
        <v>130000</v>
      </c>
      <c r="E44" s="387">
        <f t="shared" ref="E44:E63" si="1">D44</f>
        <v>130000</v>
      </c>
      <c r="F44" s="387"/>
      <c r="G44" s="387"/>
      <c r="H44" s="334" t="s">
        <v>1679</v>
      </c>
      <c r="I44" s="346" t="s">
        <v>543</v>
      </c>
      <c r="J44" s="319" t="s">
        <v>337</v>
      </c>
      <c r="K44" s="319"/>
    </row>
    <row r="45" spans="1:11" ht="140.4" x14ac:dyDescent="0.3">
      <c r="A45" s="345" t="s">
        <v>1652</v>
      </c>
      <c r="B45" s="346" t="s">
        <v>2308</v>
      </c>
      <c r="C45" s="334" t="s">
        <v>1682</v>
      </c>
      <c r="D45" s="387">
        <v>471500</v>
      </c>
      <c r="E45" s="387">
        <f t="shared" ref="E45" si="2">D45</f>
        <v>471500</v>
      </c>
      <c r="F45" s="387"/>
      <c r="G45" s="387"/>
      <c r="H45" s="415" t="s">
        <v>1683</v>
      </c>
      <c r="I45" s="346" t="s">
        <v>1544</v>
      </c>
      <c r="J45" s="319" t="s">
        <v>2747</v>
      </c>
      <c r="K45" s="319"/>
    </row>
    <row r="46" spans="1:11" ht="31.2" x14ac:dyDescent="0.3">
      <c r="A46" s="345" t="s">
        <v>1656</v>
      </c>
      <c r="B46" s="346" t="s">
        <v>2308</v>
      </c>
      <c r="C46" s="334" t="s">
        <v>329</v>
      </c>
      <c r="D46" s="387">
        <v>55000</v>
      </c>
      <c r="E46" s="387">
        <f t="shared" si="1"/>
        <v>55000</v>
      </c>
      <c r="F46" s="387"/>
      <c r="G46" s="387"/>
      <c r="H46" s="334" t="s">
        <v>330</v>
      </c>
      <c r="I46" s="346" t="s">
        <v>543</v>
      </c>
      <c r="J46" s="319" t="s">
        <v>2746</v>
      </c>
      <c r="K46" s="319"/>
    </row>
    <row r="47" spans="1:11" ht="62.4" x14ac:dyDescent="0.3">
      <c r="A47" s="345" t="s">
        <v>1657</v>
      </c>
      <c r="B47" s="346" t="s">
        <v>2308</v>
      </c>
      <c r="C47" s="334" t="s">
        <v>2425</v>
      </c>
      <c r="D47" s="387">
        <v>150000</v>
      </c>
      <c r="E47" s="387">
        <f>D47</f>
        <v>150000</v>
      </c>
      <c r="F47" s="387"/>
      <c r="G47" s="387"/>
      <c r="H47" s="334" t="s">
        <v>2426</v>
      </c>
      <c r="I47" s="346" t="s">
        <v>595</v>
      </c>
      <c r="J47" s="401" t="s">
        <v>298</v>
      </c>
      <c r="K47" s="319"/>
    </row>
    <row r="48" spans="1:11" ht="62.4" x14ac:dyDescent="0.3">
      <c r="A48" s="345" t="s">
        <v>1659</v>
      </c>
      <c r="B48" s="346" t="s">
        <v>2308</v>
      </c>
      <c r="C48" s="334" t="s">
        <v>2438</v>
      </c>
      <c r="D48" s="387">
        <v>200000</v>
      </c>
      <c r="E48" s="387">
        <f>D48</f>
        <v>200000</v>
      </c>
      <c r="F48" s="387"/>
      <c r="G48" s="387"/>
      <c r="H48" s="334" t="s">
        <v>1695</v>
      </c>
      <c r="I48" s="346" t="s">
        <v>595</v>
      </c>
      <c r="J48" s="401" t="s">
        <v>298</v>
      </c>
      <c r="K48" s="319"/>
    </row>
    <row r="49" spans="1:11" ht="185.25" customHeight="1" x14ac:dyDescent="0.3">
      <c r="A49" s="345" t="s">
        <v>1660</v>
      </c>
      <c r="B49" s="346" t="s">
        <v>2308</v>
      </c>
      <c r="C49" s="334" t="s">
        <v>2789</v>
      </c>
      <c r="D49" s="387">
        <v>190000</v>
      </c>
      <c r="E49" s="387">
        <f t="shared" ref="E49:E53" si="3">D49</f>
        <v>190000</v>
      </c>
      <c r="F49" s="387"/>
      <c r="G49" s="387"/>
      <c r="H49" s="334" t="s">
        <v>2790</v>
      </c>
      <c r="I49" s="346" t="s">
        <v>595</v>
      </c>
      <c r="J49" s="319" t="s">
        <v>435</v>
      </c>
      <c r="K49" s="319"/>
    </row>
    <row r="50" spans="1:11" ht="95.25" customHeight="1" x14ac:dyDescent="0.3">
      <c r="A50" s="345" t="s">
        <v>3115</v>
      </c>
      <c r="B50" s="346" t="s">
        <v>2308</v>
      </c>
      <c r="C50" s="333" t="s">
        <v>3202</v>
      </c>
      <c r="D50" s="485">
        <v>152558.82999999999</v>
      </c>
      <c r="E50" s="493">
        <v>137302.95000000001</v>
      </c>
      <c r="F50" s="493">
        <v>15225.88</v>
      </c>
      <c r="G50" s="434"/>
      <c r="H50" s="333" t="s">
        <v>3210</v>
      </c>
      <c r="I50" s="333" t="s">
        <v>1622</v>
      </c>
      <c r="J50" s="319" t="s">
        <v>3212</v>
      </c>
      <c r="K50" s="319" t="s">
        <v>3190</v>
      </c>
    </row>
    <row r="51" spans="1:11" s="331" customFormat="1" ht="46.8" x14ac:dyDescent="0.3">
      <c r="A51" s="345" t="s">
        <v>1661</v>
      </c>
      <c r="B51" s="346" t="s">
        <v>2308</v>
      </c>
      <c r="C51" s="334" t="s">
        <v>2433</v>
      </c>
      <c r="D51" s="387">
        <v>100000</v>
      </c>
      <c r="E51" s="387">
        <f t="shared" si="3"/>
        <v>100000</v>
      </c>
      <c r="F51" s="416"/>
      <c r="G51" s="416"/>
      <c r="H51" s="334" t="s">
        <v>1684</v>
      </c>
      <c r="I51" s="346" t="s">
        <v>595</v>
      </c>
      <c r="J51" s="401" t="s">
        <v>3287</v>
      </c>
      <c r="K51" s="502"/>
    </row>
    <row r="52" spans="1:11" s="331" customFormat="1" ht="46.8" x14ac:dyDescent="0.3">
      <c r="A52" s="345" t="s">
        <v>1663</v>
      </c>
      <c r="B52" s="346" t="s">
        <v>2308</v>
      </c>
      <c r="C52" s="334" t="s">
        <v>1686</v>
      </c>
      <c r="D52" s="387">
        <v>100000</v>
      </c>
      <c r="E52" s="387">
        <f t="shared" si="3"/>
        <v>100000</v>
      </c>
      <c r="F52" s="416"/>
      <c r="G52" s="416"/>
      <c r="H52" s="334" t="s">
        <v>1687</v>
      </c>
      <c r="I52" s="346" t="s">
        <v>595</v>
      </c>
      <c r="J52" s="401" t="s">
        <v>3287</v>
      </c>
      <c r="K52" s="502"/>
    </row>
    <row r="53" spans="1:11" s="331" customFormat="1" ht="62.4" x14ac:dyDescent="0.3">
      <c r="A53" s="345" t="s">
        <v>1664</v>
      </c>
      <c r="B53" s="346" t="s">
        <v>2308</v>
      </c>
      <c r="C53" s="334" t="s">
        <v>2434</v>
      </c>
      <c r="D53" s="387">
        <v>700000</v>
      </c>
      <c r="E53" s="387">
        <f t="shared" si="3"/>
        <v>700000</v>
      </c>
      <c r="F53" s="387"/>
      <c r="G53" s="416"/>
      <c r="H53" s="334" t="s">
        <v>1689</v>
      </c>
      <c r="I53" s="346" t="s">
        <v>595</v>
      </c>
      <c r="J53" s="401" t="s">
        <v>3287</v>
      </c>
      <c r="K53" s="502"/>
    </row>
    <row r="54" spans="1:11" ht="109.2" x14ac:dyDescent="0.3">
      <c r="A54" s="345" t="s">
        <v>1667</v>
      </c>
      <c r="B54" s="346" t="s">
        <v>2308</v>
      </c>
      <c r="C54" s="334" t="s">
        <v>2435</v>
      </c>
      <c r="D54" s="387">
        <v>800000</v>
      </c>
      <c r="E54" s="387">
        <f>D54-G54</f>
        <v>777500</v>
      </c>
      <c r="F54" s="387"/>
      <c r="G54" s="387">
        <v>22500</v>
      </c>
      <c r="H54" s="415" t="s">
        <v>2436</v>
      </c>
      <c r="I54" s="346" t="s">
        <v>595</v>
      </c>
      <c r="J54" s="401" t="s">
        <v>3287</v>
      </c>
      <c r="K54" s="319" t="s">
        <v>2437</v>
      </c>
    </row>
    <row r="55" spans="1:11" ht="31.2" x14ac:dyDescent="0.3">
      <c r="A55" s="345" t="s">
        <v>1670</v>
      </c>
      <c r="B55" s="346" t="s">
        <v>2308</v>
      </c>
      <c r="C55" s="334" t="s">
        <v>2701</v>
      </c>
      <c r="D55" s="387">
        <v>800000</v>
      </c>
      <c r="E55" s="387"/>
      <c r="F55" s="387"/>
      <c r="G55" s="387"/>
      <c r="H55" s="334" t="s">
        <v>2823</v>
      </c>
      <c r="I55" s="346" t="s">
        <v>1622</v>
      </c>
      <c r="J55" s="401" t="s">
        <v>2413</v>
      </c>
      <c r="K55" s="319"/>
    </row>
    <row r="56" spans="1:11" ht="62.4" x14ac:dyDescent="0.3">
      <c r="A56" s="345" t="s">
        <v>1671</v>
      </c>
      <c r="B56" s="346" t="s">
        <v>2308</v>
      </c>
      <c r="C56" s="334" t="s">
        <v>2706</v>
      </c>
      <c r="D56" s="387">
        <v>800000</v>
      </c>
      <c r="E56" s="387"/>
      <c r="F56" s="387"/>
      <c r="G56" s="387"/>
      <c r="H56" s="334" t="s">
        <v>2707</v>
      </c>
      <c r="I56" s="346" t="s">
        <v>1622</v>
      </c>
      <c r="J56" s="401" t="s">
        <v>2413</v>
      </c>
      <c r="K56" s="319"/>
    </row>
    <row r="57" spans="1:11" ht="46.8" x14ac:dyDescent="0.3">
      <c r="A57" s="345" t="s">
        <v>1672</v>
      </c>
      <c r="B57" s="346" t="s">
        <v>2308</v>
      </c>
      <c r="C57" s="334" t="s">
        <v>305</v>
      </c>
      <c r="D57" s="387">
        <v>125000</v>
      </c>
      <c r="E57" s="387">
        <f>D57</f>
        <v>125000</v>
      </c>
      <c r="F57" s="387"/>
      <c r="G57" s="387"/>
      <c r="H57" s="334" t="s">
        <v>2754</v>
      </c>
      <c r="I57" s="346" t="s">
        <v>1520</v>
      </c>
      <c r="J57" s="319" t="s">
        <v>44</v>
      </c>
      <c r="K57" s="319" t="s">
        <v>2432</v>
      </c>
    </row>
    <row r="58" spans="1:11" ht="97.5" customHeight="1" x14ac:dyDescent="0.3">
      <c r="A58" s="345" t="s">
        <v>1673</v>
      </c>
      <c r="B58" s="346" t="s">
        <v>2308</v>
      </c>
      <c r="C58" s="334" t="s">
        <v>2440</v>
      </c>
      <c r="D58" s="387">
        <v>2000000</v>
      </c>
      <c r="E58" s="387">
        <f>D58</f>
        <v>2000000</v>
      </c>
      <c r="F58" s="387"/>
      <c r="G58" s="387"/>
      <c r="H58" s="415" t="s">
        <v>2824</v>
      </c>
      <c r="I58" s="346" t="s">
        <v>595</v>
      </c>
      <c r="J58" s="401" t="s">
        <v>3287</v>
      </c>
      <c r="K58" s="319"/>
    </row>
    <row r="59" spans="1:11" ht="288" customHeight="1" x14ac:dyDescent="0.3">
      <c r="A59" s="345" t="s">
        <v>1676</v>
      </c>
      <c r="B59" s="346" t="s">
        <v>2308</v>
      </c>
      <c r="C59" s="334" t="s">
        <v>2441</v>
      </c>
      <c r="D59" s="387">
        <v>3000000</v>
      </c>
      <c r="E59" s="387">
        <f>D59</f>
        <v>3000000</v>
      </c>
      <c r="F59" s="387"/>
      <c r="G59" s="387"/>
      <c r="H59" s="415" t="s">
        <v>2825</v>
      </c>
      <c r="I59" s="319" t="s">
        <v>469</v>
      </c>
      <c r="J59" s="319" t="s">
        <v>1237</v>
      </c>
      <c r="K59" s="319"/>
    </row>
    <row r="60" spans="1:11" ht="63" customHeight="1" x14ac:dyDescent="0.3">
      <c r="A60" s="345" t="s">
        <v>1678</v>
      </c>
      <c r="B60" s="346" t="s">
        <v>2308</v>
      </c>
      <c r="C60" s="334" t="s">
        <v>2442</v>
      </c>
      <c r="D60" s="387">
        <v>50000</v>
      </c>
      <c r="E60" s="387">
        <f>D60</f>
        <v>50000</v>
      </c>
      <c r="F60" s="387"/>
      <c r="G60" s="387"/>
      <c r="H60" s="334" t="s">
        <v>1697</v>
      </c>
      <c r="I60" s="346" t="s">
        <v>1520</v>
      </c>
      <c r="J60" s="319" t="s">
        <v>2826</v>
      </c>
      <c r="K60" s="319"/>
    </row>
    <row r="61" spans="1:11" ht="31.2" x14ac:dyDescent="0.3">
      <c r="A61" s="345" t="s">
        <v>1680</v>
      </c>
      <c r="B61" s="346" t="s">
        <v>2308</v>
      </c>
      <c r="C61" s="334" t="s">
        <v>1700</v>
      </c>
      <c r="D61" s="387">
        <v>50000</v>
      </c>
      <c r="E61" s="387">
        <v>50000</v>
      </c>
      <c r="F61" s="387"/>
      <c r="G61" s="387"/>
      <c r="H61" s="345" t="s">
        <v>1701</v>
      </c>
      <c r="I61" s="346" t="s">
        <v>1544</v>
      </c>
      <c r="J61" s="319" t="s">
        <v>2826</v>
      </c>
      <c r="K61" s="319"/>
    </row>
    <row r="62" spans="1:11" ht="93.6" x14ac:dyDescent="0.3">
      <c r="A62" s="345" t="s">
        <v>1681</v>
      </c>
      <c r="B62" s="346" t="s">
        <v>2308</v>
      </c>
      <c r="C62" s="347" t="s">
        <v>2698</v>
      </c>
      <c r="D62" s="387">
        <v>400000</v>
      </c>
      <c r="E62" s="387">
        <v>80000</v>
      </c>
      <c r="F62" s="387"/>
      <c r="G62" s="387"/>
      <c r="H62" s="334" t="s">
        <v>3384</v>
      </c>
      <c r="I62" s="346" t="s">
        <v>1520</v>
      </c>
      <c r="J62" s="319" t="s">
        <v>224</v>
      </c>
      <c r="K62" s="319"/>
    </row>
    <row r="63" spans="1:11" ht="230.4" customHeight="1" x14ac:dyDescent="0.3">
      <c r="A63" s="345" t="s">
        <v>2175</v>
      </c>
      <c r="B63" s="346" t="s">
        <v>2308</v>
      </c>
      <c r="C63" s="334" t="s">
        <v>2422</v>
      </c>
      <c r="D63" s="387">
        <v>80000</v>
      </c>
      <c r="E63" s="387">
        <f t="shared" si="1"/>
        <v>80000</v>
      </c>
      <c r="F63" s="387"/>
      <c r="G63" s="387"/>
      <c r="H63" s="415" t="s">
        <v>2827</v>
      </c>
      <c r="I63" s="346" t="s">
        <v>595</v>
      </c>
      <c r="J63" s="401" t="s">
        <v>3287</v>
      </c>
      <c r="K63" s="319"/>
    </row>
    <row r="64" spans="1:11" ht="78" x14ac:dyDescent="0.3">
      <c r="A64" s="345" t="s">
        <v>1685</v>
      </c>
      <c r="B64" s="346" t="s">
        <v>2308</v>
      </c>
      <c r="C64" s="334" t="s">
        <v>1662</v>
      </c>
      <c r="D64" s="387">
        <v>44518</v>
      </c>
      <c r="E64" s="387">
        <f>D64-F64</f>
        <v>22018</v>
      </c>
      <c r="F64" s="387">
        <v>22500</v>
      </c>
      <c r="G64" s="387"/>
      <c r="H64" s="334" t="s">
        <v>2423</v>
      </c>
      <c r="I64" s="346" t="s">
        <v>333</v>
      </c>
      <c r="J64" s="319" t="s">
        <v>44</v>
      </c>
      <c r="K64" s="319" t="s">
        <v>2462</v>
      </c>
    </row>
    <row r="65" spans="1:11" ht="31.2" x14ac:dyDescent="0.3">
      <c r="A65" s="345" t="s">
        <v>1688</v>
      </c>
      <c r="B65" s="346" t="s">
        <v>2308</v>
      </c>
      <c r="C65" s="334" t="s">
        <v>514</v>
      </c>
      <c r="D65" s="387">
        <v>50000</v>
      </c>
      <c r="E65" s="387">
        <f>D65</f>
        <v>50000</v>
      </c>
      <c r="F65" s="387"/>
      <c r="G65" s="387"/>
      <c r="H65" s="334" t="s">
        <v>2828</v>
      </c>
      <c r="I65" s="346" t="s">
        <v>595</v>
      </c>
      <c r="J65" s="319" t="s">
        <v>435</v>
      </c>
      <c r="K65" s="319"/>
    </row>
    <row r="66" spans="1:11" ht="31.2" x14ac:dyDescent="0.3">
      <c r="A66" s="345" t="s">
        <v>1690</v>
      </c>
      <c r="B66" s="346" t="s">
        <v>2308</v>
      </c>
      <c r="C66" s="334" t="s">
        <v>2415</v>
      </c>
      <c r="D66" s="387">
        <v>250000</v>
      </c>
      <c r="E66" s="387">
        <f>D66</f>
        <v>250000</v>
      </c>
      <c r="F66" s="387"/>
      <c r="G66" s="387"/>
      <c r="H66" s="334" t="s">
        <v>2414</v>
      </c>
      <c r="I66" s="346" t="s">
        <v>1642</v>
      </c>
      <c r="J66" s="319" t="s">
        <v>2413</v>
      </c>
      <c r="K66" s="319"/>
    </row>
    <row r="67" spans="1:11" ht="78" x14ac:dyDescent="0.3">
      <c r="A67" s="345" t="s">
        <v>1691</v>
      </c>
      <c r="B67" s="346" t="s">
        <v>2308</v>
      </c>
      <c r="C67" s="334" t="s">
        <v>1653</v>
      </c>
      <c r="D67" s="387">
        <v>1500000</v>
      </c>
      <c r="E67" s="387">
        <f>D67</f>
        <v>1500000</v>
      </c>
      <c r="F67" s="387"/>
      <c r="G67" s="387"/>
      <c r="H67" s="415" t="s">
        <v>1654</v>
      </c>
      <c r="I67" s="346" t="s">
        <v>1655</v>
      </c>
      <c r="J67" s="319" t="s">
        <v>224</v>
      </c>
      <c r="K67" s="319"/>
    </row>
    <row r="68" spans="1:11" ht="46.8" x14ac:dyDescent="0.3">
      <c r="A68" s="345" t="s">
        <v>1693</v>
      </c>
      <c r="B68" s="346" t="s">
        <v>2308</v>
      </c>
      <c r="C68" s="334" t="s">
        <v>1665</v>
      </c>
      <c r="D68" s="387">
        <v>400000</v>
      </c>
      <c r="E68" s="387">
        <f>D68</f>
        <v>400000</v>
      </c>
      <c r="F68" s="387"/>
      <c r="G68" s="387"/>
      <c r="H68" s="334" t="s">
        <v>2829</v>
      </c>
      <c r="I68" s="346" t="s">
        <v>1666</v>
      </c>
      <c r="J68" s="401" t="s">
        <v>3287</v>
      </c>
      <c r="K68" s="319"/>
    </row>
    <row r="69" spans="1:11" ht="72.75" customHeight="1" x14ac:dyDescent="0.3">
      <c r="A69" s="345" t="s">
        <v>1694</v>
      </c>
      <c r="B69" s="346" t="s">
        <v>30</v>
      </c>
      <c r="C69" s="334" t="s">
        <v>2443</v>
      </c>
      <c r="D69" s="387"/>
      <c r="E69" s="387"/>
      <c r="F69" s="387"/>
      <c r="G69" s="387"/>
      <c r="H69" s="334" t="s">
        <v>2439</v>
      </c>
      <c r="I69" s="346" t="s">
        <v>595</v>
      </c>
      <c r="J69" s="319" t="s">
        <v>3306</v>
      </c>
      <c r="K69" s="319"/>
    </row>
    <row r="70" spans="1:11" ht="62.4" x14ac:dyDescent="0.3">
      <c r="A70" s="345" t="s">
        <v>1696</v>
      </c>
      <c r="B70" s="346" t="s">
        <v>30</v>
      </c>
      <c r="C70" s="334" t="s">
        <v>2419</v>
      </c>
      <c r="D70" s="387"/>
      <c r="E70" s="387"/>
      <c r="F70" s="387"/>
      <c r="G70" s="387"/>
      <c r="H70" s="334" t="s">
        <v>2830</v>
      </c>
      <c r="I70" s="346" t="s">
        <v>1655</v>
      </c>
      <c r="J70" s="319" t="s">
        <v>224</v>
      </c>
      <c r="K70" s="319"/>
    </row>
    <row r="71" spans="1:11" ht="64.5" customHeight="1" x14ac:dyDescent="0.3">
      <c r="A71" s="345" t="s">
        <v>2708</v>
      </c>
      <c r="B71" s="346" t="s">
        <v>30</v>
      </c>
      <c r="C71" s="334" t="s">
        <v>1698</v>
      </c>
      <c r="D71" s="387"/>
      <c r="E71" s="387"/>
      <c r="F71" s="387"/>
      <c r="G71" s="387"/>
      <c r="H71" s="334" t="s">
        <v>2444</v>
      </c>
      <c r="I71" s="346" t="s">
        <v>595</v>
      </c>
      <c r="J71" s="319" t="s">
        <v>3307</v>
      </c>
      <c r="K71" s="319"/>
    </row>
    <row r="72" spans="1:11" ht="218.4" x14ac:dyDescent="0.3">
      <c r="A72" s="345" t="s">
        <v>2709</v>
      </c>
      <c r="B72" s="346" t="s">
        <v>30</v>
      </c>
      <c r="C72" s="347" t="s">
        <v>1699</v>
      </c>
      <c r="D72" s="387"/>
      <c r="E72" s="387"/>
      <c r="F72" s="387"/>
      <c r="G72" s="387"/>
      <c r="H72" s="415" t="s">
        <v>2833</v>
      </c>
      <c r="I72" s="346" t="s">
        <v>595</v>
      </c>
      <c r="J72" s="319" t="s">
        <v>3307</v>
      </c>
      <c r="K72" s="319"/>
    </row>
    <row r="73" spans="1:11" ht="60.75" customHeight="1" x14ac:dyDescent="0.3">
      <c r="A73" s="345" t="s">
        <v>2710</v>
      </c>
      <c r="B73" s="346" t="s">
        <v>2308</v>
      </c>
      <c r="C73" s="347" t="s">
        <v>2711</v>
      </c>
      <c r="D73" s="387"/>
      <c r="E73" s="387"/>
      <c r="F73" s="387"/>
      <c r="G73" s="387"/>
      <c r="H73" s="415" t="s">
        <v>2831</v>
      </c>
      <c r="I73" s="346" t="s">
        <v>595</v>
      </c>
      <c r="J73" s="319" t="s">
        <v>2413</v>
      </c>
      <c r="K73" s="319"/>
    </row>
    <row r="74" spans="1:11" ht="62.4" x14ac:dyDescent="0.3">
      <c r="A74" s="345" t="s">
        <v>3173</v>
      </c>
      <c r="B74" s="346" t="s">
        <v>2308</v>
      </c>
      <c r="C74" s="334" t="s">
        <v>3174</v>
      </c>
      <c r="D74" s="387">
        <v>60000</v>
      </c>
      <c r="E74" s="387">
        <v>28000</v>
      </c>
      <c r="F74" s="387">
        <v>32000</v>
      </c>
      <c r="G74" s="387"/>
      <c r="H74" s="415" t="s">
        <v>3175</v>
      </c>
      <c r="I74" s="346" t="s">
        <v>3099</v>
      </c>
      <c r="J74" s="319" t="s">
        <v>3333</v>
      </c>
      <c r="K74" s="319" t="s">
        <v>3176</v>
      </c>
    </row>
    <row r="75" spans="1:11" ht="109.2" x14ac:dyDescent="0.3">
      <c r="A75" s="319" t="s">
        <v>3483</v>
      </c>
      <c r="B75" s="319" t="s">
        <v>2308</v>
      </c>
      <c r="C75" s="333" t="s">
        <v>3484</v>
      </c>
      <c r="D75" s="390">
        <v>60000</v>
      </c>
      <c r="E75" s="484" t="s">
        <v>3485</v>
      </c>
      <c r="F75" s="390">
        <v>32000</v>
      </c>
      <c r="G75" s="333"/>
      <c r="H75" s="333" t="s">
        <v>3486</v>
      </c>
      <c r="I75" s="319" t="s">
        <v>3487</v>
      </c>
      <c r="J75" s="319" t="s">
        <v>3488</v>
      </c>
      <c r="K75" s="319" t="s">
        <v>3176</v>
      </c>
    </row>
    <row r="76" spans="1:11" s="336" customFormat="1" x14ac:dyDescent="0.3">
      <c r="A76" s="578" t="s">
        <v>1702</v>
      </c>
      <c r="B76" s="579"/>
      <c r="C76" s="579"/>
      <c r="D76" s="579"/>
      <c r="E76" s="579"/>
      <c r="F76" s="579"/>
      <c r="G76" s="579"/>
      <c r="H76" s="579"/>
      <c r="I76" s="579"/>
      <c r="J76" s="579"/>
      <c r="K76" s="580"/>
    </row>
    <row r="77" spans="1:11" s="330" customFormat="1" ht="46.8" x14ac:dyDescent="0.3">
      <c r="A77" s="345" t="s">
        <v>1703</v>
      </c>
      <c r="B77" s="401" t="s">
        <v>2308</v>
      </c>
      <c r="C77" s="347" t="s">
        <v>1744</v>
      </c>
      <c r="D77" s="412">
        <v>50000</v>
      </c>
      <c r="E77" s="412">
        <f>D77</f>
        <v>50000</v>
      </c>
      <c r="F77" s="412"/>
      <c r="G77" s="412"/>
      <c r="H77" s="347" t="s">
        <v>2832</v>
      </c>
      <c r="I77" s="348" t="s">
        <v>1520</v>
      </c>
      <c r="J77" s="401" t="s">
        <v>298</v>
      </c>
      <c r="K77" s="401"/>
    </row>
    <row r="78" spans="1:11" ht="42" customHeight="1" x14ac:dyDescent="0.3">
      <c r="A78" s="345" t="s">
        <v>1705</v>
      </c>
      <c r="B78" s="319" t="s">
        <v>30</v>
      </c>
      <c r="C78" s="334" t="s">
        <v>2428</v>
      </c>
      <c r="D78" s="387"/>
      <c r="E78" s="387"/>
      <c r="F78" s="387"/>
      <c r="G78" s="387"/>
      <c r="H78" s="334" t="s">
        <v>1704</v>
      </c>
      <c r="I78" s="346" t="s">
        <v>1524</v>
      </c>
      <c r="J78" s="319" t="s">
        <v>1616</v>
      </c>
      <c r="K78" s="319"/>
    </row>
    <row r="79" spans="1:11" ht="46.8" x14ac:dyDescent="0.3">
      <c r="A79" s="345" t="s">
        <v>2195</v>
      </c>
      <c r="B79" s="319" t="s">
        <v>30</v>
      </c>
      <c r="C79" s="334" t="s">
        <v>1706</v>
      </c>
      <c r="D79" s="412"/>
      <c r="E79" s="387"/>
      <c r="F79" s="387"/>
      <c r="G79" s="387"/>
      <c r="H79" s="334" t="s">
        <v>1707</v>
      </c>
      <c r="I79" s="346" t="s">
        <v>595</v>
      </c>
      <c r="J79" s="319" t="s">
        <v>1616</v>
      </c>
      <c r="K79" s="319"/>
    </row>
    <row r="80" spans="1:11" ht="78" x14ac:dyDescent="0.3">
      <c r="A80" s="345" t="s">
        <v>1709</v>
      </c>
      <c r="B80" s="346" t="s">
        <v>30</v>
      </c>
      <c r="C80" s="334" t="s">
        <v>2429</v>
      </c>
      <c r="D80" s="387"/>
      <c r="E80" s="387"/>
      <c r="F80" s="387"/>
      <c r="G80" s="387"/>
      <c r="H80" s="415" t="s">
        <v>1708</v>
      </c>
      <c r="I80" s="346" t="s">
        <v>595</v>
      </c>
      <c r="J80" s="319" t="s">
        <v>3308</v>
      </c>
      <c r="K80" s="319"/>
    </row>
    <row r="81" spans="1:11" ht="93.6" x14ac:dyDescent="0.3">
      <c r="A81" s="345" t="s">
        <v>1711</v>
      </c>
      <c r="B81" s="319" t="s">
        <v>30</v>
      </c>
      <c r="C81" s="334" t="s">
        <v>203</v>
      </c>
      <c r="D81" s="387"/>
      <c r="E81" s="387"/>
      <c r="F81" s="387"/>
      <c r="G81" s="387"/>
      <c r="H81" s="334" t="s">
        <v>1710</v>
      </c>
      <c r="I81" s="346" t="s">
        <v>595</v>
      </c>
      <c r="J81" s="319" t="s">
        <v>2430</v>
      </c>
      <c r="K81" s="319"/>
    </row>
    <row r="82" spans="1:11" ht="29.25" customHeight="1" x14ac:dyDescent="0.3">
      <c r="A82" s="345" t="s">
        <v>1714</v>
      </c>
      <c r="B82" s="319" t="s">
        <v>30</v>
      </c>
      <c r="C82" s="334" t="s">
        <v>1712</v>
      </c>
      <c r="D82" s="387"/>
      <c r="E82" s="387"/>
      <c r="F82" s="387"/>
      <c r="G82" s="387"/>
      <c r="H82" s="334" t="s">
        <v>1713</v>
      </c>
      <c r="I82" s="346" t="s">
        <v>595</v>
      </c>
      <c r="J82" s="319" t="s">
        <v>1616</v>
      </c>
      <c r="K82" s="319"/>
    </row>
    <row r="83" spans="1:11" ht="47.25" customHeight="1" x14ac:dyDescent="0.3">
      <c r="A83" s="345" t="s">
        <v>1717</v>
      </c>
      <c r="B83" s="319" t="s">
        <v>30</v>
      </c>
      <c r="C83" s="334" t="s">
        <v>1715</v>
      </c>
      <c r="D83" s="387"/>
      <c r="E83" s="387"/>
      <c r="F83" s="387"/>
      <c r="G83" s="387"/>
      <c r="H83" s="334" t="s">
        <v>1716</v>
      </c>
      <c r="I83" s="346" t="s">
        <v>595</v>
      </c>
      <c r="J83" s="319" t="s">
        <v>1616</v>
      </c>
      <c r="K83" s="319"/>
    </row>
    <row r="84" spans="1:11" ht="51" customHeight="1" x14ac:dyDescent="0.3">
      <c r="A84" s="345" t="s">
        <v>1719</v>
      </c>
      <c r="B84" s="319" t="s">
        <v>30</v>
      </c>
      <c r="C84" s="334" t="s">
        <v>1718</v>
      </c>
      <c r="D84" s="387"/>
      <c r="E84" s="387"/>
      <c r="F84" s="387"/>
      <c r="G84" s="387"/>
      <c r="H84" s="334" t="s">
        <v>2834</v>
      </c>
      <c r="I84" s="346" t="s">
        <v>595</v>
      </c>
      <c r="J84" s="319" t="s">
        <v>1616</v>
      </c>
      <c r="K84" s="319"/>
    </row>
    <row r="85" spans="1:11" ht="42.75" customHeight="1" x14ac:dyDescent="0.3">
      <c r="A85" s="345" t="s">
        <v>1721</v>
      </c>
      <c r="B85" s="319" t="s">
        <v>30</v>
      </c>
      <c r="C85" s="334" t="s">
        <v>1720</v>
      </c>
      <c r="D85" s="387"/>
      <c r="E85" s="387"/>
      <c r="F85" s="387"/>
      <c r="G85" s="387"/>
      <c r="H85" s="334" t="s">
        <v>2835</v>
      </c>
      <c r="I85" s="346" t="s">
        <v>595</v>
      </c>
      <c r="J85" s="319" t="s">
        <v>1616</v>
      </c>
      <c r="K85" s="319"/>
    </row>
    <row r="86" spans="1:11" ht="78" x14ac:dyDescent="0.3">
      <c r="A86" s="345" t="s">
        <v>1724</v>
      </c>
      <c r="B86" s="319" t="s">
        <v>30</v>
      </c>
      <c r="C86" s="334" t="s">
        <v>1722</v>
      </c>
      <c r="D86" s="387"/>
      <c r="E86" s="387"/>
      <c r="F86" s="387"/>
      <c r="G86" s="387"/>
      <c r="H86" s="334" t="s">
        <v>1723</v>
      </c>
      <c r="I86" s="346" t="s">
        <v>595</v>
      </c>
      <c r="J86" s="319" t="s">
        <v>3308</v>
      </c>
      <c r="K86" s="319"/>
    </row>
    <row r="87" spans="1:11" ht="78" x14ac:dyDescent="0.3">
      <c r="A87" s="345" t="s">
        <v>1726</v>
      </c>
      <c r="B87" s="319" t="s">
        <v>30</v>
      </c>
      <c r="C87" s="334" t="s">
        <v>1725</v>
      </c>
      <c r="D87" s="387"/>
      <c r="E87" s="387"/>
      <c r="F87" s="387"/>
      <c r="G87" s="387"/>
      <c r="H87" s="334" t="s">
        <v>2839</v>
      </c>
      <c r="I87" s="346" t="s">
        <v>595</v>
      </c>
      <c r="J87" s="319" t="s">
        <v>1616</v>
      </c>
      <c r="K87" s="319"/>
    </row>
    <row r="88" spans="1:11" ht="47.25" customHeight="1" x14ac:dyDescent="0.3">
      <c r="A88" s="345" t="s">
        <v>1615</v>
      </c>
      <c r="B88" s="319" t="s">
        <v>30</v>
      </c>
      <c r="C88" s="334" t="s">
        <v>1727</v>
      </c>
      <c r="D88" s="387"/>
      <c r="E88" s="387"/>
      <c r="F88" s="387"/>
      <c r="G88" s="387"/>
      <c r="H88" s="334" t="s">
        <v>2836</v>
      </c>
      <c r="I88" s="346" t="s">
        <v>595</v>
      </c>
      <c r="J88" s="319" t="s">
        <v>1728</v>
      </c>
      <c r="K88" s="346"/>
    </row>
    <row r="89" spans="1:11" ht="63.75" customHeight="1" x14ac:dyDescent="0.3">
      <c r="A89" s="345" t="s">
        <v>1730</v>
      </c>
      <c r="B89" s="319" t="s">
        <v>30</v>
      </c>
      <c r="C89" s="334" t="s">
        <v>1729</v>
      </c>
      <c r="D89" s="387"/>
      <c r="E89" s="387"/>
      <c r="F89" s="387"/>
      <c r="G89" s="387"/>
      <c r="H89" s="334" t="s">
        <v>2837</v>
      </c>
      <c r="I89" s="346" t="s">
        <v>595</v>
      </c>
      <c r="J89" s="319" t="s">
        <v>2445</v>
      </c>
      <c r="K89" s="319"/>
    </row>
    <row r="90" spans="1:11" ht="109.2" x14ac:dyDescent="0.3">
      <c r="A90" s="345" t="s">
        <v>1732</v>
      </c>
      <c r="B90" s="319" t="s">
        <v>30</v>
      </c>
      <c r="C90" s="334" t="s">
        <v>1731</v>
      </c>
      <c r="D90" s="387"/>
      <c r="E90" s="387"/>
      <c r="F90" s="387"/>
      <c r="G90" s="387"/>
      <c r="H90" s="415" t="s">
        <v>2840</v>
      </c>
      <c r="I90" s="346" t="s">
        <v>595</v>
      </c>
      <c r="J90" s="319" t="s">
        <v>1616</v>
      </c>
      <c r="K90" s="319"/>
    </row>
    <row r="91" spans="1:11" ht="46.8" x14ac:dyDescent="0.3">
      <c r="A91" s="345" t="s">
        <v>1735</v>
      </c>
      <c r="B91" s="319" t="s">
        <v>30</v>
      </c>
      <c r="C91" s="334" t="s">
        <v>1733</v>
      </c>
      <c r="D91" s="387"/>
      <c r="E91" s="387"/>
      <c r="F91" s="387"/>
      <c r="G91" s="387"/>
      <c r="H91" s="334" t="s">
        <v>1734</v>
      </c>
      <c r="I91" s="346" t="s">
        <v>595</v>
      </c>
      <c r="J91" s="319" t="s">
        <v>1616</v>
      </c>
      <c r="K91" s="319"/>
    </row>
    <row r="92" spans="1:11" ht="93.6" x14ac:dyDescent="0.3">
      <c r="A92" s="345" t="s">
        <v>2451</v>
      </c>
      <c r="B92" s="319" t="s">
        <v>30</v>
      </c>
      <c r="C92" s="334" t="s">
        <v>1736</v>
      </c>
      <c r="D92" s="387"/>
      <c r="E92" s="387"/>
      <c r="F92" s="387"/>
      <c r="G92" s="387"/>
      <c r="H92" s="415" t="s">
        <v>2838</v>
      </c>
      <c r="I92" s="346" t="s">
        <v>595</v>
      </c>
      <c r="J92" s="319" t="s">
        <v>2446</v>
      </c>
      <c r="K92" s="319"/>
    </row>
    <row r="93" spans="1:11" ht="293.25" customHeight="1" x14ac:dyDescent="0.3">
      <c r="A93" s="345" t="s">
        <v>1737</v>
      </c>
      <c r="B93" s="319" t="s">
        <v>30</v>
      </c>
      <c r="C93" s="334" t="s">
        <v>1738</v>
      </c>
      <c r="D93" s="387"/>
      <c r="E93" s="387"/>
      <c r="F93" s="387"/>
      <c r="G93" s="387"/>
      <c r="H93" s="420" t="s">
        <v>1739</v>
      </c>
      <c r="I93" s="346" t="s">
        <v>595</v>
      </c>
      <c r="J93" s="319" t="s">
        <v>3308</v>
      </c>
      <c r="K93" s="319"/>
    </row>
    <row r="94" spans="1:11" ht="69" customHeight="1" x14ac:dyDescent="0.3">
      <c r="A94" s="345" t="s">
        <v>1740</v>
      </c>
      <c r="B94" s="319" t="s">
        <v>30</v>
      </c>
      <c r="C94" s="335" t="s">
        <v>1742</v>
      </c>
      <c r="D94" s="387"/>
      <c r="E94" s="387"/>
      <c r="F94" s="387"/>
      <c r="G94" s="387"/>
      <c r="H94" s="334" t="s">
        <v>2841</v>
      </c>
      <c r="I94" s="346" t="s">
        <v>595</v>
      </c>
      <c r="J94" s="319" t="s">
        <v>2446</v>
      </c>
      <c r="K94" s="319"/>
    </row>
    <row r="95" spans="1:11" ht="62.4" x14ac:dyDescent="0.3">
      <c r="A95" s="345" t="s">
        <v>1741</v>
      </c>
      <c r="B95" s="319" t="s">
        <v>30</v>
      </c>
      <c r="C95" s="334" t="s">
        <v>200</v>
      </c>
      <c r="D95" s="387"/>
      <c r="E95" s="387"/>
      <c r="F95" s="387"/>
      <c r="G95" s="387"/>
      <c r="H95" s="415" t="s">
        <v>2842</v>
      </c>
      <c r="I95" s="346" t="s">
        <v>595</v>
      </c>
      <c r="J95" s="319" t="s">
        <v>2431</v>
      </c>
      <c r="K95" s="319"/>
    </row>
    <row r="96" spans="1:11" ht="197.25" customHeight="1" x14ac:dyDescent="0.3">
      <c r="A96" s="345" t="s">
        <v>1743</v>
      </c>
      <c r="B96" s="346" t="s">
        <v>30</v>
      </c>
      <c r="C96" s="334" t="s">
        <v>2420</v>
      </c>
      <c r="D96" s="387"/>
      <c r="E96" s="387"/>
      <c r="F96" s="387"/>
      <c r="G96" s="387"/>
      <c r="H96" s="415" t="s">
        <v>1658</v>
      </c>
      <c r="I96" s="346" t="s">
        <v>595</v>
      </c>
      <c r="J96" s="319" t="s">
        <v>2421</v>
      </c>
      <c r="K96" s="319"/>
    </row>
    <row r="97" spans="1:11" ht="335.25" customHeight="1" x14ac:dyDescent="0.3">
      <c r="A97" s="345" t="s">
        <v>2785</v>
      </c>
      <c r="B97" s="346" t="s">
        <v>30</v>
      </c>
      <c r="C97" s="334" t="s">
        <v>2786</v>
      </c>
      <c r="D97" s="387">
        <v>850000</v>
      </c>
      <c r="E97" s="387">
        <v>850000</v>
      </c>
      <c r="F97" s="387"/>
      <c r="G97" s="387"/>
      <c r="H97" s="415" t="s">
        <v>2843</v>
      </c>
      <c r="I97" s="346" t="s">
        <v>1622</v>
      </c>
      <c r="J97" s="319" t="s">
        <v>2787</v>
      </c>
      <c r="K97" s="319"/>
    </row>
    <row r="98" spans="1:11" x14ac:dyDescent="0.3">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pageSetUpPr fitToPage="1"/>
  </sheetPr>
  <dimension ref="A1:K43"/>
  <sheetViews>
    <sheetView view="pageBreakPreview" topLeftCell="A35" zoomScale="70" zoomScaleNormal="70" zoomScaleSheetLayoutView="70" zoomScalePageLayoutView="70" workbookViewId="0">
      <selection activeCell="C16" sqref="C16"/>
    </sheetView>
  </sheetViews>
  <sheetFormatPr defaultColWidth="9.109375" defaultRowHeight="18" outlineLevelCol="1" x14ac:dyDescent="0.35"/>
  <cols>
    <col min="1" max="1" width="12.33203125" style="341" customWidth="1"/>
    <col min="2" max="2" width="16" style="338" customWidth="1"/>
    <col min="3" max="3" width="37.109375" style="318" customWidth="1"/>
    <col min="4" max="4" width="15.5546875" style="338" customWidth="1"/>
    <col min="5" max="5" width="14.88671875" style="338" customWidth="1"/>
    <col min="6" max="6" width="14.109375" style="338" customWidth="1"/>
    <col min="7" max="7" width="12.5546875" style="338" customWidth="1"/>
    <col min="8" max="8" width="56.109375" style="318" customWidth="1"/>
    <col min="9" max="9" width="13.5546875" style="338" customWidth="1"/>
    <col min="10" max="10" width="22.5546875" style="317" customWidth="1"/>
    <col min="11" max="11" width="18" style="317" customWidth="1" outlineLevel="1"/>
    <col min="12" max="16384" width="9.109375" style="340"/>
  </cols>
  <sheetData>
    <row r="1" spans="1:11" s="338" customFormat="1" ht="66"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3">
      <c r="A2" s="574" t="s">
        <v>2298</v>
      </c>
      <c r="B2" s="575"/>
      <c r="C2" s="575"/>
      <c r="D2" s="575"/>
      <c r="E2" s="575"/>
      <c r="F2" s="575"/>
      <c r="G2" s="575"/>
      <c r="H2" s="575"/>
      <c r="I2" s="575"/>
      <c r="J2" s="575"/>
      <c r="K2" s="576"/>
    </row>
    <row r="3" spans="1:11" s="315" customFormat="1" x14ac:dyDescent="0.3">
      <c r="A3" s="571" t="s">
        <v>1745</v>
      </c>
      <c r="B3" s="572"/>
      <c r="C3" s="572"/>
      <c r="D3" s="572"/>
      <c r="E3" s="572"/>
      <c r="F3" s="572"/>
      <c r="G3" s="572"/>
      <c r="H3" s="572"/>
      <c r="I3" s="572"/>
      <c r="J3" s="572"/>
      <c r="K3" s="573"/>
    </row>
    <row r="4" spans="1:11" s="315" customFormat="1" ht="72.75" customHeight="1" x14ac:dyDescent="0.3">
      <c r="A4" s="345" t="s">
        <v>1746</v>
      </c>
      <c r="B4" s="319" t="s">
        <v>2308</v>
      </c>
      <c r="C4" s="333" t="s">
        <v>2361</v>
      </c>
      <c r="D4" s="381">
        <v>14825.46</v>
      </c>
      <c r="E4" s="381">
        <v>889.52</v>
      </c>
      <c r="F4" s="381">
        <v>12601.64</v>
      </c>
      <c r="G4" s="381">
        <v>1334.29</v>
      </c>
      <c r="H4" s="334" t="s">
        <v>1755</v>
      </c>
      <c r="I4" s="346" t="s">
        <v>1642</v>
      </c>
      <c r="J4" s="319" t="s">
        <v>44</v>
      </c>
      <c r="K4" s="319" t="s">
        <v>2453</v>
      </c>
    </row>
    <row r="5" spans="1:11" s="419" customFormat="1" ht="160.5" customHeight="1" x14ac:dyDescent="0.3">
      <c r="A5" s="345" t="s">
        <v>1747</v>
      </c>
      <c r="B5" s="319" t="s">
        <v>2308</v>
      </c>
      <c r="C5" s="334" t="s">
        <v>91</v>
      </c>
      <c r="D5" s="390" t="s">
        <v>2796</v>
      </c>
      <c r="E5" s="390" t="s">
        <v>2796</v>
      </c>
      <c r="F5" s="381"/>
      <c r="G5" s="390"/>
      <c r="H5" s="415" t="s">
        <v>3032</v>
      </c>
      <c r="I5" s="346" t="s">
        <v>1520</v>
      </c>
      <c r="J5" s="319" t="s">
        <v>44</v>
      </c>
      <c r="K5" s="319" t="s">
        <v>2797</v>
      </c>
    </row>
    <row r="6" spans="1:11" s="315" customFormat="1" ht="64.5" customHeight="1" x14ac:dyDescent="0.3">
      <c r="A6" s="345" t="s">
        <v>1749</v>
      </c>
      <c r="B6" s="319" t="s">
        <v>2308</v>
      </c>
      <c r="C6" s="334" t="s">
        <v>2455</v>
      </c>
      <c r="D6" s="381">
        <v>100000</v>
      </c>
      <c r="E6" s="381">
        <f>D6</f>
        <v>100000</v>
      </c>
      <c r="F6" s="381"/>
      <c r="G6" s="381"/>
      <c r="H6" s="334" t="s">
        <v>1757</v>
      </c>
      <c r="I6" s="346" t="s">
        <v>595</v>
      </c>
      <c r="J6" s="319" t="s">
        <v>3287</v>
      </c>
      <c r="K6" s="319"/>
    </row>
    <row r="7" spans="1:11" s="315" customFormat="1" ht="198.75" customHeight="1" x14ac:dyDescent="0.3">
      <c r="A7" s="345" t="s">
        <v>1752</v>
      </c>
      <c r="B7" s="319" t="s">
        <v>2308</v>
      </c>
      <c r="C7" s="334" t="s">
        <v>2456</v>
      </c>
      <c r="D7" s="381">
        <v>1000000</v>
      </c>
      <c r="E7" s="381">
        <f>D7</f>
        <v>1000000</v>
      </c>
      <c r="F7" s="381"/>
      <c r="G7" s="381"/>
      <c r="H7" s="415" t="s">
        <v>2868</v>
      </c>
      <c r="I7" s="346" t="s">
        <v>595</v>
      </c>
      <c r="J7" s="319" t="s">
        <v>1237</v>
      </c>
      <c r="K7" s="319"/>
    </row>
    <row r="8" spans="1:11" s="315" customFormat="1" ht="46.8" x14ac:dyDescent="0.3">
      <c r="A8" s="345" t="s">
        <v>1753</v>
      </c>
      <c r="B8" s="319" t="s">
        <v>2308</v>
      </c>
      <c r="C8" s="334" t="s">
        <v>2353</v>
      </c>
      <c r="D8" s="381">
        <v>150000</v>
      </c>
      <c r="E8" s="381">
        <f>D8</f>
        <v>150000</v>
      </c>
      <c r="F8" s="381"/>
      <c r="G8" s="381"/>
      <c r="H8" s="334" t="s">
        <v>1761</v>
      </c>
      <c r="I8" s="346" t="s">
        <v>543</v>
      </c>
      <c r="J8" s="319" t="s">
        <v>2413</v>
      </c>
      <c r="K8" s="319"/>
    </row>
    <row r="9" spans="1:11" s="315" customFormat="1" ht="246.75" customHeight="1" x14ac:dyDescent="0.3">
      <c r="A9" s="345" t="s">
        <v>1754</v>
      </c>
      <c r="B9" s="319" t="s">
        <v>30</v>
      </c>
      <c r="C9" s="334" t="s">
        <v>1748</v>
      </c>
      <c r="D9" s="381"/>
      <c r="E9" s="381"/>
      <c r="F9" s="382"/>
      <c r="G9" s="382"/>
      <c r="H9" s="334" t="s">
        <v>2869</v>
      </c>
      <c r="I9" s="319" t="s">
        <v>595</v>
      </c>
      <c r="J9" s="319" t="s">
        <v>44</v>
      </c>
      <c r="K9" s="319"/>
    </row>
    <row r="10" spans="1:11" s="315" customFormat="1" ht="60" customHeight="1" x14ac:dyDescent="0.3">
      <c r="A10" s="345" t="s">
        <v>1756</v>
      </c>
      <c r="B10" s="319" t="s">
        <v>30</v>
      </c>
      <c r="C10" s="334" t="s">
        <v>1750</v>
      </c>
      <c r="D10" s="381"/>
      <c r="E10" s="381"/>
      <c r="F10" s="381"/>
      <c r="G10" s="381"/>
      <c r="H10" s="334" t="s">
        <v>1751</v>
      </c>
      <c r="I10" s="319" t="s">
        <v>595</v>
      </c>
      <c r="J10" s="319" t="s">
        <v>1237</v>
      </c>
      <c r="K10" s="319"/>
    </row>
    <row r="11" spans="1:11" s="315" customFormat="1" ht="68.25" customHeight="1" x14ac:dyDescent="0.3">
      <c r="A11" s="345" t="s">
        <v>1758</v>
      </c>
      <c r="B11" s="319" t="s">
        <v>30</v>
      </c>
      <c r="C11" s="334" t="s">
        <v>2457</v>
      </c>
      <c r="D11" s="381"/>
      <c r="E11" s="381"/>
      <c r="F11" s="381"/>
      <c r="G11" s="381"/>
      <c r="H11" s="334" t="s">
        <v>2476</v>
      </c>
      <c r="I11" s="346" t="s">
        <v>595</v>
      </c>
      <c r="J11" s="319" t="s">
        <v>2352</v>
      </c>
      <c r="K11" s="319"/>
    </row>
    <row r="12" spans="1:11" s="315" customFormat="1" ht="46.8" x14ac:dyDescent="0.3">
      <c r="A12" s="345" t="s">
        <v>1759</v>
      </c>
      <c r="B12" s="319" t="s">
        <v>30</v>
      </c>
      <c r="C12" s="334" t="s">
        <v>2458</v>
      </c>
      <c r="D12" s="381"/>
      <c r="E12" s="381"/>
      <c r="F12" s="381"/>
      <c r="G12" s="381"/>
      <c r="H12" s="334" t="s">
        <v>2454</v>
      </c>
      <c r="I12" s="346" t="s">
        <v>595</v>
      </c>
      <c r="J12" s="319" t="s">
        <v>1760</v>
      </c>
      <c r="K12" s="319"/>
    </row>
    <row r="13" spans="1:11" s="315" customFormat="1" ht="62.4" x14ac:dyDescent="0.3">
      <c r="A13" s="345" t="s">
        <v>3375</v>
      </c>
      <c r="B13" s="346" t="s">
        <v>2308</v>
      </c>
      <c r="C13" s="334" t="s">
        <v>3376</v>
      </c>
      <c r="D13" s="381">
        <v>35000</v>
      </c>
      <c r="E13" s="381">
        <v>9500</v>
      </c>
      <c r="F13" s="381">
        <v>25500</v>
      </c>
      <c r="G13" s="515"/>
      <c r="H13" s="334" t="s">
        <v>3377</v>
      </c>
      <c r="I13" s="346" t="s">
        <v>3324</v>
      </c>
      <c r="J13" s="346" t="s">
        <v>44</v>
      </c>
      <c r="K13" s="345" t="s">
        <v>3378</v>
      </c>
    </row>
    <row r="14" spans="1:11" s="315" customFormat="1" ht="31.2" x14ac:dyDescent="0.3">
      <c r="A14" s="345" t="s">
        <v>3595</v>
      </c>
      <c r="B14" s="346" t="s">
        <v>2308</v>
      </c>
      <c r="C14" s="334" t="s">
        <v>3596</v>
      </c>
      <c r="D14" s="381">
        <v>130000</v>
      </c>
      <c r="E14" s="381">
        <f>D14-F14-G14</f>
        <v>73504</v>
      </c>
      <c r="F14" s="381">
        <v>51000</v>
      </c>
      <c r="G14" s="381">
        <v>5496</v>
      </c>
      <c r="H14" s="334" t="s">
        <v>3597</v>
      </c>
      <c r="I14" s="346" t="s">
        <v>1655</v>
      </c>
      <c r="J14" s="346" t="s">
        <v>44</v>
      </c>
      <c r="K14" s="345" t="s">
        <v>3378</v>
      </c>
    </row>
    <row r="15" spans="1:11" s="339" customFormat="1" x14ac:dyDescent="0.3">
      <c r="A15" s="442" t="s">
        <v>1762</v>
      </c>
      <c r="B15" s="442"/>
      <c r="C15" s="442"/>
      <c r="D15" s="442"/>
      <c r="E15" s="442"/>
      <c r="F15" s="442"/>
      <c r="G15" s="442"/>
      <c r="H15" s="442"/>
      <c r="I15" s="442"/>
      <c r="J15" s="442"/>
      <c r="K15" s="442"/>
    </row>
    <row r="16" spans="1:11" s="315" customFormat="1" ht="120.75" customHeight="1" x14ac:dyDescent="0.3">
      <c r="A16" s="334" t="s">
        <v>1763</v>
      </c>
      <c r="B16" s="319" t="s">
        <v>2308</v>
      </c>
      <c r="C16" s="425" t="s">
        <v>1771</v>
      </c>
      <c r="D16" s="381">
        <v>575240</v>
      </c>
      <c r="E16" s="382"/>
      <c r="F16" s="382">
        <v>488954</v>
      </c>
      <c r="G16" s="382">
        <v>86286</v>
      </c>
      <c r="H16" s="334" t="s">
        <v>125</v>
      </c>
      <c r="I16" s="346" t="s">
        <v>685</v>
      </c>
      <c r="J16" s="319" t="s">
        <v>44</v>
      </c>
      <c r="K16" s="319" t="s">
        <v>2459</v>
      </c>
    </row>
    <row r="17" spans="1:11" s="315" customFormat="1" ht="69" customHeight="1" x14ac:dyDescent="0.3">
      <c r="A17" s="334" t="s">
        <v>1767</v>
      </c>
      <c r="B17" s="319" t="s">
        <v>2308</v>
      </c>
      <c r="C17" s="413" t="s">
        <v>1768</v>
      </c>
      <c r="D17" s="382">
        <v>169278</v>
      </c>
      <c r="E17" s="381"/>
      <c r="F17" s="382">
        <v>143886.29999999999</v>
      </c>
      <c r="G17" s="382">
        <v>25391.7</v>
      </c>
      <c r="H17" s="415" t="s">
        <v>1769</v>
      </c>
      <c r="I17" s="319" t="s">
        <v>333</v>
      </c>
      <c r="J17" s="319" t="s">
        <v>44</v>
      </c>
      <c r="K17" s="319" t="s">
        <v>2459</v>
      </c>
    </row>
    <row r="18" spans="1:11" s="315" customFormat="1" ht="46.8" x14ac:dyDescent="0.3">
      <c r="A18" s="334" t="s">
        <v>1770</v>
      </c>
      <c r="B18" s="319" t="s">
        <v>2308</v>
      </c>
      <c r="C18" s="334" t="s">
        <v>1764</v>
      </c>
      <c r="D18" s="382">
        <v>51472</v>
      </c>
      <c r="E18" s="381"/>
      <c r="F18" s="382">
        <v>43751</v>
      </c>
      <c r="G18" s="382">
        <v>7721</v>
      </c>
      <c r="H18" s="334" t="s">
        <v>1765</v>
      </c>
      <c r="I18" s="319" t="s">
        <v>333</v>
      </c>
      <c r="J18" s="319" t="s">
        <v>1766</v>
      </c>
      <c r="K18" s="319" t="s">
        <v>2459</v>
      </c>
    </row>
    <row r="19" spans="1:11" s="315" customFormat="1" ht="409.6" x14ac:dyDescent="0.3">
      <c r="A19" s="333" t="s">
        <v>1772</v>
      </c>
      <c r="B19" s="333" t="s">
        <v>30</v>
      </c>
      <c r="C19" s="333" t="s">
        <v>1773</v>
      </c>
      <c r="D19" s="503"/>
      <c r="E19" s="504"/>
      <c r="F19" s="503"/>
      <c r="G19" s="503"/>
      <c r="H19" s="333" t="s">
        <v>3033</v>
      </c>
      <c r="I19" s="333" t="s">
        <v>1624</v>
      </c>
      <c r="J19" s="333" t="s">
        <v>44</v>
      </c>
      <c r="K19" s="333"/>
    </row>
    <row r="20" spans="1:11" s="315" customFormat="1" ht="48" customHeight="1" x14ac:dyDescent="0.3">
      <c r="A20" s="334" t="s">
        <v>1774</v>
      </c>
      <c r="B20" s="319" t="s">
        <v>30</v>
      </c>
      <c r="C20" s="334" t="s">
        <v>1775</v>
      </c>
      <c r="D20" s="382"/>
      <c r="E20" s="381"/>
      <c r="F20" s="382"/>
      <c r="G20" s="382"/>
      <c r="H20" s="334" t="s">
        <v>1776</v>
      </c>
      <c r="I20" s="319" t="s">
        <v>595</v>
      </c>
      <c r="J20" s="319" t="s">
        <v>113</v>
      </c>
      <c r="K20" s="319"/>
    </row>
    <row r="21" spans="1:11" x14ac:dyDescent="0.35">
      <c r="A21" s="442" t="s">
        <v>2683</v>
      </c>
      <c r="B21" s="442"/>
      <c r="C21" s="442"/>
      <c r="D21" s="442"/>
      <c r="E21" s="442"/>
      <c r="F21" s="442"/>
      <c r="G21" s="442"/>
      <c r="H21" s="442"/>
      <c r="I21" s="442"/>
      <c r="J21" s="442"/>
      <c r="K21" s="442"/>
    </row>
    <row r="22" spans="1:11" s="315" customFormat="1" ht="56.25" customHeight="1" x14ac:dyDescent="0.3">
      <c r="A22" s="345" t="s">
        <v>1778</v>
      </c>
      <c r="B22" s="319" t="s">
        <v>2308</v>
      </c>
      <c r="C22" s="334" t="s">
        <v>2463</v>
      </c>
      <c r="D22" s="382">
        <v>120000</v>
      </c>
      <c r="E22" s="382">
        <v>50000</v>
      </c>
      <c r="F22" s="382"/>
      <c r="G22" s="381" t="s">
        <v>3379</v>
      </c>
      <c r="H22" s="334" t="s">
        <v>2466</v>
      </c>
      <c r="I22" s="346" t="s">
        <v>1520</v>
      </c>
      <c r="J22" s="319" t="s">
        <v>44</v>
      </c>
      <c r="K22" s="319" t="s">
        <v>2357</v>
      </c>
    </row>
    <row r="23" spans="1:11" s="315" customFormat="1" ht="91.5" customHeight="1" x14ac:dyDescent="0.3">
      <c r="A23" s="345" t="s">
        <v>1779</v>
      </c>
      <c r="B23" s="319" t="s">
        <v>2308</v>
      </c>
      <c r="C23" s="334" t="s">
        <v>2464</v>
      </c>
      <c r="D23" s="382">
        <v>120000</v>
      </c>
      <c r="E23" s="382">
        <f>D23</f>
        <v>120000</v>
      </c>
      <c r="F23" s="382"/>
      <c r="G23" s="382"/>
      <c r="H23" s="334" t="s">
        <v>2465</v>
      </c>
      <c r="I23" s="346" t="s">
        <v>595</v>
      </c>
      <c r="J23" s="319" t="s">
        <v>44</v>
      </c>
      <c r="K23" s="319"/>
    </row>
    <row r="24" spans="1:11" s="315" customFormat="1" x14ac:dyDescent="0.3">
      <c r="A24" s="345" t="s">
        <v>1780</v>
      </c>
      <c r="B24" s="319" t="s">
        <v>2308</v>
      </c>
      <c r="C24" s="334" t="s">
        <v>149</v>
      </c>
      <c r="D24" s="382">
        <v>8000000</v>
      </c>
      <c r="E24" s="382">
        <f>D24</f>
        <v>8000000</v>
      </c>
      <c r="F24" s="382"/>
      <c r="G24" s="382"/>
      <c r="H24" s="334" t="s">
        <v>3361</v>
      </c>
      <c r="I24" s="346" t="s">
        <v>595</v>
      </c>
      <c r="J24" s="319" t="s">
        <v>44</v>
      </c>
      <c r="K24" s="319"/>
    </row>
    <row r="25" spans="1:11" s="315" customFormat="1" ht="31.2" x14ac:dyDescent="0.3">
      <c r="A25" s="345" t="s">
        <v>1781</v>
      </c>
      <c r="B25" s="319" t="s">
        <v>2308</v>
      </c>
      <c r="C25" s="334" t="s">
        <v>2355</v>
      </c>
      <c r="D25" s="382">
        <v>1500000</v>
      </c>
      <c r="E25" s="382">
        <f>D25</f>
        <v>1500000</v>
      </c>
      <c r="F25" s="382"/>
      <c r="G25" s="382"/>
      <c r="H25" s="334" t="s">
        <v>146</v>
      </c>
      <c r="I25" s="346" t="s">
        <v>1520</v>
      </c>
      <c r="J25" s="319" t="s">
        <v>158</v>
      </c>
      <c r="K25" s="319"/>
    </row>
    <row r="26" spans="1:11" s="315" customFormat="1" ht="90.75" customHeight="1" x14ac:dyDescent="0.3">
      <c r="A26" s="345" t="s">
        <v>1782</v>
      </c>
      <c r="B26" s="319" t="s">
        <v>2308</v>
      </c>
      <c r="C26" s="334" t="s">
        <v>2460</v>
      </c>
      <c r="D26" s="382">
        <v>318000</v>
      </c>
      <c r="E26" s="382">
        <v>309000</v>
      </c>
      <c r="F26" s="382"/>
      <c r="G26" s="381">
        <v>9000</v>
      </c>
      <c r="H26" s="334" t="s">
        <v>2755</v>
      </c>
      <c r="I26" s="346" t="s">
        <v>1666</v>
      </c>
      <c r="J26" s="319" t="s">
        <v>158</v>
      </c>
      <c r="K26" s="319" t="s">
        <v>1794</v>
      </c>
    </row>
    <row r="27" spans="1:11" s="315" customFormat="1" ht="78" x14ac:dyDescent="0.3">
      <c r="A27" s="345" t="s">
        <v>1783</v>
      </c>
      <c r="B27" s="319" t="s">
        <v>2308</v>
      </c>
      <c r="C27" s="334" t="s">
        <v>2461</v>
      </c>
      <c r="D27" s="382">
        <v>372000</v>
      </c>
      <c r="E27" s="382">
        <v>115000</v>
      </c>
      <c r="F27" s="381"/>
      <c r="G27" s="381">
        <v>125000</v>
      </c>
      <c r="H27" s="334" t="s">
        <v>3034</v>
      </c>
      <c r="I27" s="346" t="s">
        <v>1666</v>
      </c>
      <c r="J27" s="319" t="s">
        <v>158</v>
      </c>
      <c r="K27" s="319" t="s">
        <v>1794</v>
      </c>
    </row>
    <row r="28" spans="1:11" s="315" customFormat="1" ht="57.75" customHeight="1" x14ac:dyDescent="0.3">
      <c r="A28" s="345" t="s">
        <v>1784</v>
      </c>
      <c r="B28" s="319" t="s">
        <v>2308</v>
      </c>
      <c r="C28" s="334" t="s">
        <v>2654</v>
      </c>
      <c r="D28" s="382">
        <v>50000</v>
      </c>
      <c r="E28" s="382">
        <f>D28</f>
        <v>50000</v>
      </c>
      <c r="F28" s="381"/>
      <c r="G28" s="381"/>
      <c r="H28" s="334" t="s">
        <v>2653</v>
      </c>
      <c r="I28" s="346"/>
      <c r="J28" s="319" t="s">
        <v>158</v>
      </c>
      <c r="K28" s="319"/>
    </row>
    <row r="29" spans="1:11" s="315" customFormat="1" ht="62.4" x14ac:dyDescent="0.3">
      <c r="A29" s="345" t="s">
        <v>1785</v>
      </c>
      <c r="B29" s="319" t="s">
        <v>2308</v>
      </c>
      <c r="C29" s="334" t="s">
        <v>3276</v>
      </c>
      <c r="D29" s="382">
        <v>95800</v>
      </c>
      <c r="E29" s="381">
        <v>68398</v>
      </c>
      <c r="F29" s="382">
        <v>27402</v>
      </c>
      <c r="G29" s="382"/>
      <c r="H29" s="334" t="s">
        <v>2997</v>
      </c>
      <c r="I29" s="346" t="s">
        <v>349</v>
      </c>
      <c r="J29" s="319" t="s">
        <v>3335</v>
      </c>
      <c r="K29" s="319" t="s">
        <v>2998</v>
      </c>
    </row>
    <row r="30" spans="1:11" s="315" customFormat="1" ht="72" customHeight="1" x14ac:dyDescent="0.3">
      <c r="A30" s="345" t="s">
        <v>1786</v>
      </c>
      <c r="B30" s="319" t="s">
        <v>2308</v>
      </c>
      <c r="C30" s="334" t="s">
        <v>1787</v>
      </c>
      <c r="D30" s="382">
        <v>47000</v>
      </c>
      <c r="E30" s="381">
        <v>33500</v>
      </c>
      <c r="F30" s="382">
        <v>13500</v>
      </c>
      <c r="G30" s="382"/>
      <c r="H30" s="334" t="s">
        <v>1788</v>
      </c>
      <c r="I30" s="346" t="s">
        <v>1524</v>
      </c>
      <c r="J30" s="319" t="s">
        <v>44</v>
      </c>
      <c r="K30" s="319" t="s">
        <v>2437</v>
      </c>
    </row>
    <row r="31" spans="1:11" s="315" customFormat="1" ht="93.6" x14ac:dyDescent="0.3">
      <c r="A31" s="345" t="s">
        <v>1789</v>
      </c>
      <c r="B31" s="319" t="s">
        <v>2308</v>
      </c>
      <c r="C31" s="334" t="s">
        <v>3201</v>
      </c>
      <c r="D31" s="391">
        <v>2300000</v>
      </c>
      <c r="E31" s="391">
        <f>D31-F31-G31</f>
        <v>234760</v>
      </c>
      <c r="F31" s="391">
        <v>360000</v>
      </c>
      <c r="G31" s="382">
        <v>1705240</v>
      </c>
      <c r="H31" s="334" t="s">
        <v>3530</v>
      </c>
      <c r="I31" s="346" t="s">
        <v>1622</v>
      </c>
      <c r="J31" s="319" t="s">
        <v>3217</v>
      </c>
      <c r="K31" s="319" t="s">
        <v>3512</v>
      </c>
    </row>
    <row r="32" spans="1:11" s="315" customFormat="1" ht="42" customHeight="1" x14ac:dyDescent="0.3">
      <c r="A32" s="345" t="s">
        <v>1791</v>
      </c>
      <c r="B32" s="319" t="s">
        <v>2308</v>
      </c>
      <c r="C32" s="334" t="s">
        <v>1797</v>
      </c>
      <c r="D32" s="382">
        <v>50000</v>
      </c>
      <c r="E32" s="381">
        <f>D32</f>
        <v>50000</v>
      </c>
      <c r="F32" s="382"/>
      <c r="G32" s="381"/>
      <c r="H32" s="334" t="s">
        <v>1798</v>
      </c>
      <c r="I32" s="346" t="s">
        <v>595</v>
      </c>
      <c r="J32" s="319" t="s">
        <v>60</v>
      </c>
      <c r="K32" s="319"/>
    </row>
    <row r="33" spans="1:11" s="315" customFormat="1" ht="99" customHeight="1" x14ac:dyDescent="0.3">
      <c r="A33" s="345" t="s">
        <v>1793</v>
      </c>
      <c r="B33" s="319" t="s">
        <v>2308</v>
      </c>
      <c r="C33" s="334" t="s">
        <v>1799</v>
      </c>
      <c r="D33" s="382">
        <v>60000</v>
      </c>
      <c r="E33" s="381">
        <f>D33</f>
        <v>60000</v>
      </c>
      <c r="F33" s="382"/>
      <c r="G33" s="382"/>
      <c r="H33" s="334" t="s">
        <v>2468</v>
      </c>
      <c r="I33" s="346" t="s">
        <v>1520</v>
      </c>
      <c r="J33" s="319" t="s">
        <v>174</v>
      </c>
      <c r="K33" s="319"/>
    </row>
    <row r="34" spans="1:11" s="315" customFormat="1" ht="98.25" customHeight="1" x14ac:dyDescent="0.3">
      <c r="A34" s="345" t="s">
        <v>1795</v>
      </c>
      <c r="B34" s="319" t="s">
        <v>2308</v>
      </c>
      <c r="C34" s="334" t="s">
        <v>2354</v>
      </c>
      <c r="D34" s="382">
        <v>500000</v>
      </c>
      <c r="E34" s="381">
        <f>D34</f>
        <v>500000</v>
      </c>
      <c r="F34" s="382"/>
      <c r="G34" s="382"/>
      <c r="H34" s="334" t="s">
        <v>1777</v>
      </c>
      <c r="I34" s="319" t="s">
        <v>1544</v>
      </c>
      <c r="J34" s="319" t="s">
        <v>3287</v>
      </c>
      <c r="K34" s="319"/>
    </row>
    <row r="35" spans="1:11" s="315" customFormat="1" ht="57" customHeight="1" x14ac:dyDescent="0.3">
      <c r="A35" s="345" t="s">
        <v>1796</v>
      </c>
      <c r="B35" s="319" t="s">
        <v>30</v>
      </c>
      <c r="C35" s="334" t="s">
        <v>2496</v>
      </c>
      <c r="D35" s="382"/>
      <c r="E35" s="381"/>
      <c r="F35" s="382"/>
      <c r="G35" s="382"/>
      <c r="H35" s="334" t="s">
        <v>2495</v>
      </c>
      <c r="I35" s="319" t="s">
        <v>595</v>
      </c>
      <c r="J35" s="319" t="s">
        <v>44</v>
      </c>
      <c r="K35" s="319"/>
    </row>
    <row r="36" spans="1:11" s="315" customFormat="1" ht="167.25" customHeight="1" x14ac:dyDescent="0.3">
      <c r="A36" s="345" t="s">
        <v>2469</v>
      </c>
      <c r="B36" s="319" t="s">
        <v>30</v>
      </c>
      <c r="C36" s="334" t="s">
        <v>2470</v>
      </c>
      <c r="D36" s="382"/>
      <c r="E36" s="382"/>
      <c r="F36" s="381"/>
      <c r="G36" s="381"/>
      <c r="H36" s="334" t="s">
        <v>3218</v>
      </c>
      <c r="I36" s="346" t="s">
        <v>595</v>
      </c>
      <c r="J36" s="319" t="s">
        <v>2497</v>
      </c>
      <c r="K36" s="319"/>
    </row>
    <row r="37" spans="1:11" s="315" customFormat="1" ht="59.25" customHeight="1" x14ac:dyDescent="0.3">
      <c r="A37" s="345" t="s">
        <v>2473</v>
      </c>
      <c r="B37" s="319" t="s">
        <v>30</v>
      </c>
      <c r="C37" s="334" t="s">
        <v>2471</v>
      </c>
      <c r="D37" s="382"/>
      <c r="E37" s="382"/>
      <c r="F37" s="382"/>
      <c r="G37" s="382"/>
      <c r="H37" s="334" t="s">
        <v>2472</v>
      </c>
      <c r="I37" s="346" t="s">
        <v>595</v>
      </c>
      <c r="J37" s="319" t="s">
        <v>44</v>
      </c>
      <c r="K37" s="319"/>
    </row>
    <row r="38" spans="1:11" s="315" customFormat="1" ht="42" customHeight="1" x14ac:dyDescent="0.3">
      <c r="A38" s="345" t="s">
        <v>2493</v>
      </c>
      <c r="B38" s="319" t="s">
        <v>30</v>
      </c>
      <c r="C38" s="334" t="s">
        <v>2474</v>
      </c>
      <c r="D38" s="382"/>
      <c r="E38" s="382"/>
      <c r="F38" s="382"/>
      <c r="G38" s="382"/>
      <c r="H38" s="334" t="s">
        <v>2475</v>
      </c>
      <c r="I38" s="346" t="s">
        <v>595</v>
      </c>
      <c r="J38" s="319" t="s">
        <v>158</v>
      </c>
      <c r="K38" s="319"/>
    </row>
    <row r="39" spans="1:11" s="315" customFormat="1" ht="93.6" x14ac:dyDescent="0.3">
      <c r="A39" s="345" t="s">
        <v>2494</v>
      </c>
      <c r="B39" s="319" t="s">
        <v>30</v>
      </c>
      <c r="C39" s="334" t="s">
        <v>2467</v>
      </c>
      <c r="D39" s="382"/>
      <c r="E39" s="382"/>
      <c r="F39" s="382"/>
      <c r="G39" s="382"/>
      <c r="H39" s="334" t="s">
        <v>2870</v>
      </c>
      <c r="I39" s="346" t="s">
        <v>595</v>
      </c>
      <c r="J39" s="319" t="s">
        <v>3334</v>
      </c>
      <c r="K39" s="319"/>
    </row>
    <row r="40" spans="1:11" s="315" customFormat="1" ht="62.4" x14ac:dyDescent="0.3">
      <c r="A40" s="345" t="s">
        <v>3477</v>
      </c>
      <c r="B40" s="319" t="s">
        <v>2308</v>
      </c>
      <c r="C40" s="334" t="s">
        <v>3500</v>
      </c>
      <c r="D40" s="382">
        <f>E40+F40</f>
        <v>50000</v>
      </c>
      <c r="E40" s="382">
        <v>18000</v>
      </c>
      <c r="F40" s="382">
        <v>32000</v>
      </c>
      <c r="G40" s="382"/>
      <c r="H40" s="334" t="s">
        <v>3502</v>
      </c>
      <c r="I40" s="346" t="s">
        <v>3246</v>
      </c>
      <c r="J40" s="319" t="s">
        <v>3478</v>
      </c>
      <c r="K40" s="319" t="s">
        <v>3184</v>
      </c>
    </row>
    <row r="41" spans="1:11" s="529" customFormat="1" ht="61.2" customHeight="1" x14ac:dyDescent="0.3">
      <c r="A41" s="525" t="s">
        <v>3497</v>
      </c>
      <c r="B41" s="472" t="s">
        <v>2308</v>
      </c>
      <c r="C41" s="396" t="s">
        <v>3499</v>
      </c>
      <c r="D41" s="528">
        <f>E41+F41</f>
        <v>42000</v>
      </c>
      <c r="E41" s="528">
        <v>10000</v>
      </c>
      <c r="F41" s="528">
        <v>32000</v>
      </c>
      <c r="G41" s="528"/>
      <c r="H41" s="396" t="s">
        <v>3501</v>
      </c>
      <c r="I41" s="395" t="s">
        <v>3324</v>
      </c>
      <c r="J41" s="472" t="s">
        <v>3498</v>
      </c>
      <c r="K41" s="472" t="s">
        <v>3184</v>
      </c>
    </row>
    <row r="42" spans="1:11" x14ac:dyDescent="0.35">
      <c r="A42" s="383"/>
      <c r="B42" s="350"/>
      <c r="C42" s="378"/>
      <c r="D42" s="384">
        <f>SUM(D9:D41)</f>
        <v>14585790</v>
      </c>
      <c r="E42" s="384"/>
      <c r="F42" s="384"/>
      <c r="G42" s="384"/>
      <c r="H42" s="378"/>
      <c r="I42" s="350"/>
      <c r="J42" s="377"/>
      <c r="K42" s="377"/>
    </row>
    <row r="43" spans="1:11" x14ac:dyDescent="0.35">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K34"/>
  <sheetViews>
    <sheetView view="pageBreakPreview" topLeftCell="A22" zoomScale="70" zoomScaleNormal="70" zoomScaleSheetLayoutView="70" zoomScalePageLayoutView="60" workbookViewId="0">
      <selection activeCell="H25" sqref="H25"/>
    </sheetView>
  </sheetViews>
  <sheetFormatPr defaultColWidth="9.109375" defaultRowHeight="18" outlineLevelCol="1" x14ac:dyDescent="0.35"/>
  <cols>
    <col min="1" max="1" width="11.109375" style="383" customWidth="1"/>
    <col min="2" max="2" width="13.5546875" style="350" customWidth="1"/>
    <col min="3" max="3" width="48.5546875" style="332" customWidth="1"/>
    <col min="4" max="4" width="16.88671875" style="350" customWidth="1"/>
    <col min="5" max="5" width="14.44140625" style="350" customWidth="1"/>
    <col min="6" max="6" width="14.88671875" style="350" customWidth="1"/>
    <col min="7" max="7" width="11.88671875" style="350" customWidth="1"/>
    <col min="8" max="8" width="79.88671875" style="378" customWidth="1"/>
    <col min="9" max="9" width="14.5546875" style="377" customWidth="1"/>
    <col min="10" max="10" width="22.33203125" style="377" customWidth="1"/>
    <col min="11" max="11" width="17.6640625" style="377" customWidth="1" outlineLevel="1"/>
    <col min="12" max="16384" width="9.109375" style="340"/>
  </cols>
  <sheetData>
    <row r="1" spans="1:11" s="315" customFormat="1" ht="60.6" customHeight="1" x14ac:dyDescent="0.3">
      <c r="A1" s="376" t="s">
        <v>2293</v>
      </c>
      <c r="B1" s="411" t="s">
        <v>2296</v>
      </c>
      <c r="C1" s="376" t="s">
        <v>1507</v>
      </c>
      <c r="D1" s="376" t="s">
        <v>1508</v>
      </c>
      <c r="E1" s="376" t="s">
        <v>4</v>
      </c>
      <c r="F1" s="376" t="s">
        <v>5</v>
      </c>
      <c r="G1" s="376" t="s">
        <v>6</v>
      </c>
      <c r="H1" s="376" t="s">
        <v>1509</v>
      </c>
      <c r="I1" s="376" t="s">
        <v>7</v>
      </c>
      <c r="J1" s="376" t="s">
        <v>2304</v>
      </c>
      <c r="K1" s="385" t="s">
        <v>10</v>
      </c>
    </row>
    <row r="2" spans="1:11" s="315" customFormat="1" x14ac:dyDescent="0.3">
      <c r="A2" s="508" t="s">
        <v>2299</v>
      </c>
      <c r="B2" s="508"/>
      <c r="C2" s="508"/>
      <c r="D2" s="508"/>
      <c r="E2" s="508"/>
      <c r="F2" s="508"/>
      <c r="G2" s="508"/>
      <c r="H2" s="508"/>
      <c r="I2" s="508"/>
      <c r="J2" s="508"/>
      <c r="K2" s="508"/>
    </row>
    <row r="3" spans="1:11" s="342" customFormat="1" x14ac:dyDescent="0.3">
      <c r="A3" s="577" t="s">
        <v>1800</v>
      </c>
      <c r="B3" s="577"/>
      <c r="C3" s="577"/>
      <c r="D3" s="577"/>
      <c r="E3" s="577"/>
      <c r="F3" s="577"/>
      <c r="G3" s="577"/>
      <c r="H3" s="577"/>
      <c r="I3" s="577"/>
      <c r="J3" s="577"/>
      <c r="K3" s="577"/>
    </row>
    <row r="4" spans="1:11" s="316" customFormat="1" ht="173.25" customHeight="1" x14ac:dyDescent="0.3">
      <c r="A4" s="345" t="s">
        <v>1801</v>
      </c>
      <c r="B4" s="319" t="s">
        <v>2308</v>
      </c>
      <c r="C4" s="333" t="s">
        <v>2477</v>
      </c>
      <c r="D4" s="430">
        <v>2726591</v>
      </c>
      <c r="E4" s="430">
        <v>705632</v>
      </c>
      <c r="F4" s="430">
        <v>1823856</v>
      </c>
      <c r="G4" s="430">
        <f>120104+76999</f>
        <v>197103</v>
      </c>
      <c r="H4" s="334" t="s">
        <v>1803</v>
      </c>
      <c r="I4" s="319" t="s">
        <v>325</v>
      </c>
      <c r="J4" s="319" t="s">
        <v>44</v>
      </c>
      <c r="K4" s="319" t="s">
        <v>2478</v>
      </c>
    </row>
    <row r="5" spans="1:11" s="316" customFormat="1" ht="78" x14ac:dyDescent="0.3">
      <c r="A5" s="345" t="s">
        <v>1802</v>
      </c>
      <c r="B5" s="319" t="s">
        <v>2308</v>
      </c>
      <c r="C5" s="333" t="s">
        <v>2479</v>
      </c>
      <c r="D5" s="430">
        <v>461963</v>
      </c>
      <c r="E5" s="430">
        <f>D5-F5-G5</f>
        <v>243418.48</v>
      </c>
      <c r="F5" s="430">
        <v>209310.25</v>
      </c>
      <c r="G5" s="430">
        <v>9234.27</v>
      </c>
      <c r="H5" s="334" t="s">
        <v>3035</v>
      </c>
      <c r="I5" s="319" t="s">
        <v>322</v>
      </c>
      <c r="J5" s="319" t="s">
        <v>44</v>
      </c>
      <c r="K5" s="319" t="s">
        <v>2478</v>
      </c>
    </row>
    <row r="6" spans="1:11" s="316" customFormat="1" ht="78" x14ac:dyDescent="0.3">
      <c r="A6" s="345" t="s">
        <v>1804</v>
      </c>
      <c r="B6" s="319" t="s">
        <v>2308</v>
      </c>
      <c r="C6" s="333" t="s">
        <v>2483</v>
      </c>
      <c r="D6" s="430">
        <v>263949.99</v>
      </c>
      <c r="E6" s="430">
        <f>D6-G6</f>
        <v>28000</v>
      </c>
      <c r="F6" s="430"/>
      <c r="G6" s="430">
        <v>235949.99</v>
      </c>
      <c r="H6" s="334" t="s">
        <v>2484</v>
      </c>
      <c r="I6" s="319" t="s">
        <v>552</v>
      </c>
      <c r="J6" s="319" t="s">
        <v>48</v>
      </c>
      <c r="K6" s="319" t="s">
        <v>2327</v>
      </c>
    </row>
    <row r="7" spans="1:11" s="316" customFormat="1" ht="78" x14ac:dyDescent="0.3">
      <c r="A7" s="345" t="s">
        <v>1806</v>
      </c>
      <c r="B7" s="319" t="s">
        <v>2308</v>
      </c>
      <c r="C7" s="333" t="s">
        <v>2485</v>
      </c>
      <c r="D7" s="430">
        <v>148709</v>
      </c>
      <c r="E7" s="430">
        <f>D7-G7</f>
        <v>4719</v>
      </c>
      <c r="F7" s="430"/>
      <c r="G7" s="430">
        <v>143990</v>
      </c>
      <c r="H7" s="334" t="s">
        <v>2487</v>
      </c>
      <c r="I7" s="319" t="s">
        <v>552</v>
      </c>
      <c r="J7" s="319" t="s">
        <v>2058</v>
      </c>
      <c r="K7" s="319" t="s">
        <v>2327</v>
      </c>
    </row>
    <row r="8" spans="1:11" s="316" customFormat="1" ht="99.75" customHeight="1" x14ac:dyDescent="0.3">
      <c r="A8" s="345" t="s">
        <v>1809</v>
      </c>
      <c r="B8" s="319" t="s">
        <v>2308</v>
      </c>
      <c r="C8" s="334" t="s">
        <v>2488</v>
      </c>
      <c r="D8" s="430">
        <v>1150000</v>
      </c>
      <c r="E8" s="430">
        <f>D8</f>
        <v>1150000</v>
      </c>
      <c r="F8" s="430"/>
      <c r="G8" s="430"/>
      <c r="H8" s="334" t="s">
        <v>2486</v>
      </c>
      <c r="I8" s="319" t="s">
        <v>1622</v>
      </c>
      <c r="J8" s="319" t="s">
        <v>3287</v>
      </c>
      <c r="K8" s="319"/>
    </row>
    <row r="9" spans="1:11" s="316" customFormat="1" ht="46.8" x14ac:dyDescent="0.3">
      <c r="A9" s="345" t="s">
        <v>1811</v>
      </c>
      <c r="B9" s="319" t="s">
        <v>2308</v>
      </c>
      <c r="C9" s="334" t="s">
        <v>2481</v>
      </c>
      <c r="D9" s="430">
        <v>300000</v>
      </c>
      <c r="E9" s="430">
        <f>D9</f>
        <v>300000</v>
      </c>
      <c r="F9" s="430"/>
      <c r="G9" s="430"/>
      <c r="H9" s="334" t="s">
        <v>1810</v>
      </c>
      <c r="I9" s="319" t="s">
        <v>595</v>
      </c>
      <c r="J9" s="319" t="s">
        <v>3287</v>
      </c>
      <c r="K9" s="319"/>
    </row>
    <row r="10" spans="1:11" s="316" customFormat="1" ht="31.2" x14ac:dyDescent="0.3">
      <c r="A10" s="345" t="s">
        <v>1812</v>
      </c>
      <c r="B10" s="319" t="s">
        <v>2308</v>
      </c>
      <c r="C10" s="333" t="s">
        <v>1820</v>
      </c>
      <c r="D10" s="430">
        <v>100000</v>
      </c>
      <c r="E10" s="430">
        <f>D10</f>
        <v>100000</v>
      </c>
      <c r="F10" s="430"/>
      <c r="G10" s="430"/>
      <c r="H10" s="334" t="s">
        <v>1821</v>
      </c>
      <c r="I10" s="319" t="s">
        <v>595</v>
      </c>
      <c r="J10" s="319" t="s">
        <v>60</v>
      </c>
      <c r="K10" s="319"/>
    </row>
    <row r="11" spans="1:11" s="316" customFormat="1" ht="62.4" x14ac:dyDescent="0.3">
      <c r="A11" s="345" t="s">
        <v>1813</v>
      </c>
      <c r="B11" s="319" t="s">
        <v>2308</v>
      </c>
      <c r="C11" s="334" t="s">
        <v>2480</v>
      </c>
      <c r="D11" s="430">
        <v>900000</v>
      </c>
      <c r="E11" s="430">
        <f t="shared" ref="E11:E14" si="0">D11</f>
        <v>900000</v>
      </c>
      <c r="F11" s="430"/>
      <c r="G11" s="430"/>
      <c r="H11" s="334" t="s">
        <v>1805</v>
      </c>
      <c r="I11" s="319" t="s">
        <v>1622</v>
      </c>
      <c r="J11" s="319" t="s">
        <v>2482</v>
      </c>
      <c r="K11" s="319"/>
    </row>
    <row r="12" spans="1:11" s="316" customFormat="1" ht="46.8" x14ac:dyDescent="0.3">
      <c r="A12" s="345" t="s">
        <v>1814</v>
      </c>
      <c r="B12" s="319" t="s">
        <v>2308</v>
      </c>
      <c r="C12" s="333" t="s">
        <v>1815</v>
      </c>
      <c r="D12" s="430">
        <v>80000</v>
      </c>
      <c r="E12" s="430">
        <f>D12</f>
        <v>80000</v>
      </c>
      <c r="F12" s="430"/>
      <c r="G12" s="430"/>
      <c r="H12" s="334" t="s">
        <v>1816</v>
      </c>
      <c r="I12" s="319" t="s">
        <v>543</v>
      </c>
      <c r="J12" s="319" t="s">
        <v>2058</v>
      </c>
      <c r="K12" s="319"/>
    </row>
    <row r="13" spans="1:11" s="316" customFormat="1" ht="78" x14ac:dyDescent="0.3">
      <c r="A13" s="345" t="s">
        <v>1817</v>
      </c>
      <c r="B13" s="319" t="s">
        <v>2308</v>
      </c>
      <c r="C13" s="333" t="s">
        <v>52</v>
      </c>
      <c r="D13" s="430">
        <v>80000</v>
      </c>
      <c r="E13" s="430">
        <f t="shared" si="0"/>
        <v>80000</v>
      </c>
      <c r="F13" s="430"/>
      <c r="G13" s="430"/>
      <c r="H13" s="334" t="s">
        <v>2756</v>
      </c>
      <c r="I13" s="319" t="s">
        <v>607</v>
      </c>
      <c r="J13" s="319" t="s">
        <v>48</v>
      </c>
      <c r="K13" s="319"/>
    </row>
    <row r="14" spans="1:11" s="316" customFormat="1" ht="31.2" x14ac:dyDescent="0.3">
      <c r="A14" s="345" t="s">
        <v>1819</v>
      </c>
      <c r="B14" s="319" t="s">
        <v>2308</v>
      </c>
      <c r="C14" s="334" t="s">
        <v>1807</v>
      </c>
      <c r="D14" s="430">
        <v>200000</v>
      </c>
      <c r="E14" s="430">
        <f t="shared" si="0"/>
        <v>200000</v>
      </c>
      <c r="F14" s="430"/>
      <c r="G14" s="430"/>
      <c r="H14" s="334" t="s">
        <v>1808</v>
      </c>
      <c r="I14" s="319" t="s">
        <v>595</v>
      </c>
      <c r="J14" s="319" t="s">
        <v>48</v>
      </c>
      <c r="K14" s="319"/>
    </row>
    <row r="15" spans="1:11" s="316" customFormat="1" ht="62.4" x14ac:dyDescent="0.3">
      <c r="A15" s="345" t="s">
        <v>1822</v>
      </c>
      <c r="B15" s="319" t="s">
        <v>2308</v>
      </c>
      <c r="C15" s="333" t="s">
        <v>2937</v>
      </c>
      <c r="D15" s="430">
        <v>374838.64</v>
      </c>
      <c r="E15" s="434">
        <v>65054.64</v>
      </c>
      <c r="F15" s="434">
        <v>309784</v>
      </c>
      <c r="G15" s="430"/>
      <c r="H15" s="334" t="s">
        <v>2779</v>
      </c>
      <c r="I15" s="319" t="s">
        <v>595</v>
      </c>
      <c r="J15" s="319" t="s">
        <v>48</v>
      </c>
      <c r="K15" s="319" t="s">
        <v>2938</v>
      </c>
    </row>
    <row r="16" spans="1:11" s="316" customFormat="1" ht="84" customHeight="1" x14ac:dyDescent="0.3">
      <c r="A16" s="345" t="s">
        <v>1823</v>
      </c>
      <c r="B16" s="319" t="s">
        <v>30</v>
      </c>
      <c r="C16" s="333" t="s">
        <v>1830</v>
      </c>
      <c r="D16" s="430"/>
      <c r="E16" s="430"/>
      <c r="F16" s="430"/>
      <c r="G16" s="430"/>
      <c r="H16" s="333" t="s">
        <v>1831</v>
      </c>
      <c r="I16" s="319" t="s">
        <v>595</v>
      </c>
      <c r="J16" s="319" t="s">
        <v>17</v>
      </c>
      <c r="K16" s="319"/>
    </row>
    <row r="17" spans="1:11" s="316" customFormat="1" ht="46.8" x14ac:dyDescent="0.3">
      <c r="A17" s="345" t="s">
        <v>1826</v>
      </c>
      <c r="B17" s="319" t="s">
        <v>30</v>
      </c>
      <c r="C17" s="333" t="s">
        <v>1824</v>
      </c>
      <c r="D17" s="430"/>
      <c r="E17" s="430"/>
      <c r="F17" s="430"/>
      <c r="G17" s="430"/>
      <c r="H17" s="334" t="s">
        <v>1825</v>
      </c>
      <c r="I17" s="319" t="s">
        <v>1666</v>
      </c>
      <c r="J17" s="319" t="s">
        <v>48</v>
      </c>
      <c r="K17" s="319"/>
    </row>
    <row r="18" spans="1:11" s="316" customFormat="1" ht="114.75" customHeight="1" x14ac:dyDescent="0.3">
      <c r="A18" s="345" t="s">
        <v>1827</v>
      </c>
      <c r="B18" s="319" t="s">
        <v>30</v>
      </c>
      <c r="C18" s="334" t="s">
        <v>2490</v>
      </c>
      <c r="D18" s="430"/>
      <c r="E18" s="430"/>
      <c r="F18" s="430"/>
      <c r="G18" s="430"/>
      <c r="H18" s="415" t="s">
        <v>3008</v>
      </c>
      <c r="I18" s="319" t="s">
        <v>595</v>
      </c>
      <c r="J18" s="319" t="s">
        <v>3305</v>
      </c>
      <c r="K18" s="319"/>
    </row>
    <row r="19" spans="1:11" s="316" customFormat="1" ht="62.4" x14ac:dyDescent="0.3">
      <c r="A19" s="345" t="s">
        <v>1828</v>
      </c>
      <c r="B19" s="319" t="s">
        <v>30</v>
      </c>
      <c r="C19" s="333" t="s">
        <v>1832</v>
      </c>
      <c r="D19" s="430"/>
      <c r="E19" s="430"/>
      <c r="F19" s="430"/>
      <c r="G19" s="430"/>
      <c r="H19" s="334" t="s">
        <v>1833</v>
      </c>
      <c r="I19" s="319" t="s">
        <v>595</v>
      </c>
      <c r="J19" s="319" t="s">
        <v>48</v>
      </c>
      <c r="K19" s="319"/>
    </row>
    <row r="20" spans="1:11" s="316" customFormat="1" ht="31.2" x14ac:dyDescent="0.3">
      <c r="A20" s="345" t="s">
        <v>1829</v>
      </c>
      <c r="B20" s="319" t="s">
        <v>30</v>
      </c>
      <c r="C20" s="333" t="s">
        <v>2489</v>
      </c>
      <c r="D20" s="430"/>
      <c r="E20" s="430"/>
      <c r="F20" s="430"/>
      <c r="G20" s="430"/>
      <c r="H20" s="334" t="s">
        <v>1818</v>
      </c>
      <c r="I20" s="319" t="s">
        <v>595</v>
      </c>
      <c r="J20" s="319" t="s">
        <v>2491</v>
      </c>
      <c r="K20" s="319"/>
    </row>
    <row r="21" spans="1:11" s="316" customFormat="1" ht="62.4" x14ac:dyDescent="0.3">
      <c r="A21" s="345" t="s">
        <v>2939</v>
      </c>
      <c r="B21" s="319" t="s">
        <v>2308</v>
      </c>
      <c r="C21" s="333" t="s">
        <v>2940</v>
      </c>
      <c r="D21" s="430">
        <v>109794</v>
      </c>
      <c r="E21" s="430"/>
      <c r="F21" s="430">
        <v>86737.26</v>
      </c>
      <c r="G21" s="430">
        <v>23056.74</v>
      </c>
      <c r="H21" s="428" t="s">
        <v>2941</v>
      </c>
      <c r="I21" s="319" t="s">
        <v>2742</v>
      </c>
      <c r="J21" s="319" t="s">
        <v>2942</v>
      </c>
      <c r="K21" s="319" t="s">
        <v>2943</v>
      </c>
    </row>
    <row r="22" spans="1:11" s="316" customFormat="1" ht="195" customHeight="1" x14ac:dyDescent="0.3">
      <c r="A22" s="345" t="s">
        <v>3241</v>
      </c>
      <c r="B22" s="319" t="s">
        <v>2308</v>
      </c>
      <c r="C22" s="333" t="s">
        <v>3242</v>
      </c>
      <c r="D22" s="430">
        <v>555000</v>
      </c>
      <c r="E22" s="430">
        <v>82500</v>
      </c>
      <c r="F22" s="430">
        <v>467500</v>
      </c>
      <c r="G22" s="430"/>
      <c r="H22" s="428" t="s">
        <v>3279</v>
      </c>
      <c r="I22" s="319" t="s">
        <v>3243</v>
      </c>
      <c r="J22" s="319" t="s">
        <v>2942</v>
      </c>
      <c r="K22" s="319" t="s">
        <v>3244</v>
      </c>
    </row>
    <row r="23" spans="1:11" s="316" customFormat="1" ht="46.8" x14ac:dyDescent="0.3">
      <c r="A23" s="346" t="s">
        <v>3362</v>
      </c>
      <c r="B23" s="319" t="s">
        <v>2308</v>
      </c>
      <c r="C23" s="333" t="s">
        <v>3363</v>
      </c>
      <c r="D23" s="453">
        <f>SUM(E23:G23)</f>
        <v>157572.47999999998</v>
      </c>
      <c r="E23" s="453">
        <v>79411.19</v>
      </c>
      <c r="F23" s="453">
        <v>78161.289999999994</v>
      </c>
      <c r="G23" s="538"/>
      <c r="H23" s="333" t="s">
        <v>3364</v>
      </c>
      <c r="I23" s="319" t="s">
        <v>3324</v>
      </c>
      <c r="J23" s="319" t="s">
        <v>44</v>
      </c>
      <c r="K23" s="319" t="s">
        <v>2968</v>
      </c>
    </row>
    <row r="24" spans="1:11" s="316" customFormat="1" ht="78" x14ac:dyDescent="0.3">
      <c r="A24" s="346" t="s">
        <v>3471</v>
      </c>
      <c r="B24" s="319" t="s">
        <v>2308</v>
      </c>
      <c r="C24" s="523" t="s">
        <v>3473</v>
      </c>
      <c r="D24" s="430">
        <v>1916170</v>
      </c>
      <c r="E24" s="430">
        <v>250000</v>
      </c>
      <c r="F24" s="430">
        <v>1666170</v>
      </c>
      <c r="G24" s="557"/>
      <c r="H24" s="523" t="s">
        <v>3474</v>
      </c>
      <c r="I24" s="319" t="s">
        <v>3234</v>
      </c>
      <c r="J24" s="319" t="s">
        <v>44</v>
      </c>
      <c r="K24" s="522" t="s">
        <v>3475</v>
      </c>
    </row>
    <row r="25" spans="1:11" s="316" customFormat="1" ht="93.6" x14ac:dyDescent="0.3">
      <c r="A25" s="559" t="s">
        <v>3665</v>
      </c>
      <c r="B25" s="560" t="s">
        <v>2308</v>
      </c>
      <c r="C25" s="558" t="s">
        <v>3666</v>
      </c>
      <c r="D25" s="561">
        <v>122000</v>
      </c>
      <c r="E25" s="561">
        <v>18300</v>
      </c>
      <c r="F25" s="561"/>
      <c r="G25" s="562">
        <v>103700</v>
      </c>
      <c r="H25" s="558" t="s">
        <v>3667</v>
      </c>
      <c r="I25" s="560">
        <v>2026</v>
      </c>
      <c r="J25" s="560" t="s">
        <v>1790</v>
      </c>
      <c r="K25" s="560" t="s">
        <v>2992</v>
      </c>
    </row>
    <row r="26" spans="1:11" s="316" customFormat="1" x14ac:dyDescent="0.3">
      <c r="A26" s="581" t="s">
        <v>1834</v>
      </c>
      <c r="B26" s="581"/>
      <c r="C26" s="581"/>
      <c r="D26" s="581"/>
      <c r="E26" s="581"/>
      <c r="F26" s="581"/>
      <c r="G26" s="581"/>
      <c r="H26" s="581"/>
      <c r="I26" s="581"/>
      <c r="J26" s="581"/>
      <c r="K26" s="581"/>
    </row>
    <row r="27" spans="1:11" s="316" customFormat="1" ht="31.2" x14ac:dyDescent="0.3">
      <c r="A27" s="345" t="s">
        <v>1835</v>
      </c>
      <c r="B27" s="319" t="s">
        <v>30</v>
      </c>
      <c r="C27" s="333" t="s">
        <v>2492</v>
      </c>
      <c r="D27" s="430"/>
      <c r="E27" s="430"/>
      <c r="F27" s="430"/>
      <c r="G27" s="430"/>
      <c r="H27" s="334" t="s">
        <v>1836</v>
      </c>
      <c r="I27" s="319" t="s">
        <v>595</v>
      </c>
      <c r="J27" s="319" t="s">
        <v>48</v>
      </c>
      <c r="K27" s="319"/>
    </row>
    <row r="28" spans="1:11" s="316" customFormat="1" ht="31.2" x14ac:dyDescent="0.3">
      <c r="A28" s="345" t="s">
        <v>1837</v>
      </c>
      <c r="B28" s="319" t="s">
        <v>30</v>
      </c>
      <c r="C28" s="333" t="s">
        <v>1838</v>
      </c>
      <c r="D28" s="430"/>
      <c r="E28" s="430"/>
      <c r="F28" s="430"/>
      <c r="G28" s="430"/>
      <c r="H28" s="334" t="s">
        <v>1839</v>
      </c>
      <c r="I28" s="319" t="s">
        <v>595</v>
      </c>
      <c r="J28" s="319" t="s">
        <v>48</v>
      </c>
      <c r="K28" s="319" t="s">
        <v>15</v>
      </c>
    </row>
    <row r="29" spans="1:11" s="316" customFormat="1" ht="62.4" x14ac:dyDescent="0.3">
      <c r="A29" s="345" t="s">
        <v>1840</v>
      </c>
      <c r="B29" s="319" t="s">
        <v>30</v>
      </c>
      <c r="C29" s="333" t="s">
        <v>1841</v>
      </c>
      <c r="D29" s="430"/>
      <c r="E29" s="430"/>
      <c r="F29" s="430"/>
      <c r="G29" s="430"/>
      <c r="H29" s="334" t="s">
        <v>1842</v>
      </c>
      <c r="I29" s="319" t="s">
        <v>595</v>
      </c>
      <c r="J29" s="319" t="s">
        <v>48</v>
      </c>
      <c r="K29" s="319"/>
    </row>
    <row r="30" spans="1:11" s="316" customFormat="1" x14ac:dyDescent="0.3">
      <c r="A30" s="577" t="s">
        <v>1843</v>
      </c>
      <c r="B30" s="577"/>
      <c r="C30" s="577"/>
      <c r="D30" s="577"/>
      <c r="E30" s="577"/>
      <c r="F30" s="577"/>
      <c r="G30" s="577"/>
      <c r="H30" s="577"/>
      <c r="I30" s="577"/>
      <c r="J30" s="577"/>
      <c r="K30" s="577"/>
    </row>
    <row r="31" spans="1:11" s="316" customFormat="1" ht="46.8" x14ac:dyDescent="0.3">
      <c r="A31" s="345" t="s">
        <v>1844</v>
      </c>
      <c r="B31" s="319" t="s">
        <v>30</v>
      </c>
      <c r="C31" s="333" t="s">
        <v>1846</v>
      </c>
      <c r="D31" s="430"/>
      <c r="E31" s="430"/>
      <c r="F31" s="430"/>
      <c r="G31" s="430"/>
      <c r="H31" s="334" t="s">
        <v>1847</v>
      </c>
      <c r="I31" s="319" t="s">
        <v>595</v>
      </c>
      <c r="J31" s="319" t="s">
        <v>48</v>
      </c>
      <c r="K31" s="319"/>
    </row>
    <row r="32" spans="1:11" s="316" customFormat="1" ht="46.8" x14ac:dyDescent="0.3">
      <c r="A32" s="345" t="s">
        <v>1845</v>
      </c>
      <c r="B32" s="319" t="s">
        <v>30</v>
      </c>
      <c r="C32" s="333" t="s">
        <v>1849</v>
      </c>
      <c r="D32" s="430"/>
      <c r="E32" s="430"/>
      <c r="F32" s="430"/>
      <c r="G32" s="430"/>
      <c r="H32" s="334" t="s">
        <v>1850</v>
      </c>
      <c r="I32" s="319" t="s">
        <v>595</v>
      </c>
      <c r="J32" s="319" t="s">
        <v>48</v>
      </c>
      <c r="K32" s="319"/>
    </row>
    <row r="33" spans="1:11" s="316" customFormat="1" ht="78" x14ac:dyDescent="0.3">
      <c r="A33" s="345" t="s">
        <v>1848</v>
      </c>
      <c r="B33" s="319" t="s">
        <v>30</v>
      </c>
      <c r="C33" s="333" t="s">
        <v>1851</v>
      </c>
      <c r="D33" s="430"/>
      <c r="E33" s="430"/>
      <c r="F33" s="430"/>
      <c r="G33" s="430"/>
      <c r="H33" s="334" t="s">
        <v>1852</v>
      </c>
      <c r="I33" s="319" t="s">
        <v>595</v>
      </c>
      <c r="J33" s="319" t="s">
        <v>48</v>
      </c>
      <c r="K33" s="319"/>
    </row>
    <row r="34" spans="1:11" x14ac:dyDescent="0.35">
      <c r="D34" s="386">
        <f>SUM(D5:D33)</f>
        <v>6919997.1100000013</v>
      </c>
      <c r="E34" s="386"/>
      <c r="F34" s="386"/>
      <c r="G34" s="386"/>
    </row>
  </sheetData>
  <autoFilter ref="A1:K42" xr:uid="{00000000-0009-0000-0000-000006000000}"/>
  <mergeCells count="3">
    <mergeCell ref="A3:K3"/>
    <mergeCell ref="A26:K26"/>
    <mergeCell ref="A30:K30"/>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1"/>
  <sheetViews>
    <sheetView view="pageBreakPreview" topLeftCell="A16" zoomScale="70" zoomScaleNormal="70" zoomScaleSheetLayoutView="70" zoomScalePageLayoutView="70" workbookViewId="0">
      <selection activeCell="A23" sqref="A23:XFD23"/>
    </sheetView>
  </sheetViews>
  <sheetFormatPr defaultColWidth="9.109375" defaultRowHeight="18" outlineLevelCol="1" x14ac:dyDescent="0.35"/>
  <cols>
    <col min="1" max="1" width="11.88671875" style="341" customWidth="1"/>
    <col min="2" max="2" width="17" style="338" customWidth="1"/>
    <col min="3" max="3" width="46.33203125" style="343" customWidth="1"/>
    <col min="4" max="4" width="14.5546875" style="338" customWidth="1"/>
    <col min="5" max="5" width="13.5546875" style="338" customWidth="1"/>
    <col min="6" max="7" width="14" style="338" customWidth="1"/>
    <col min="8" max="8" width="63" style="344" customWidth="1"/>
    <col min="9" max="9" width="13.88671875" style="338" customWidth="1"/>
    <col min="10" max="10" width="20.109375" style="338" customWidth="1"/>
    <col min="11" max="11" width="17.44140625" style="400" customWidth="1" outlineLevel="1"/>
    <col min="12" max="16384" width="9.109375" style="340"/>
  </cols>
  <sheetData>
    <row r="1" spans="1:11" s="338" customFormat="1" ht="62.4"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3">
      <c r="A2" s="582" t="s">
        <v>2300</v>
      </c>
      <c r="B2" s="582"/>
      <c r="C2" s="582"/>
      <c r="D2" s="582"/>
      <c r="E2" s="582"/>
      <c r="F2" s="582"/>
      <c r="G2" s="582"/>
      <c r="H2" s="582"/>
      <c r="I2" s="582"/>
      <c r="J2" s="582"/>
      <c r="K2" s="582"/>
    </row>
    <row r="3" spans="1:11" s="339" customFormat="1" x14ac:dyDescent="0.3">
      <c r="A3" s="577" t="s">
        <v>1853</v>
      </c>
      <c r="B3" s="577"/>
      <c r="C3" s="577"/>
      <c r="D3" s="577"/>
      <c r="E3" s="577"/>
      <c r="F3" s="577"/>
      <c r="G3" s="577"/>
      <c r="H3" s="577"/>
      <c r="I3" s="577"/>
      <c r="J3" s="577"/>
      <c r="K3" s="577"/>
    </row>
    <row r="4" spans="1:11" ht="143.1" customHeight="1" x14ac:dyDescent="0.35">
      <c r="A4" s="345" t="s">
        <v>1854</v>
      </c>
      <c r="B4" s="319" t="s">
        <v>2308</v>
      </c>
      <c r="C4" s="334" t="s">
        <v>2517</v>
      </c>
      <c r="D4" s="373">
        <v>800000</v>
      </c>
      <c r="E4" s="387">
        <f>D4</f>
        <v>800000</v>
      </c>
      <c r="F4" s="387"/>
      <c r="G4" s="387"/>
      <c r="H4" s="334" t="s">
        <v>2871</v>
      </c>
      <c r="I4" s="346" t="s">
        <v>319</v>
      </c>
      <c r="J4" s="319" t="s">
        <v>44</v>
      </c>
      <c r="K4" s="319"/>
    </row>
    <row r="5" spans="1:11" ht="139.5" customHeight="1" x14ac:dyDescent="0.35">
      <c r="A5" s="345" t="s">
        <v>1856</v>
      </c>
      <c r="B5" s="319" t="s">
        <v>2308</v>
      </c>
      <c r="C5" s="334" t="s">
        <v>2777</v>
      </c>
      <c r="D5" s="373">
        <v>1000000</v>
      </c>
      <c r="E5" s="387">
        <f>D5</f>
        <v>1000000</v>
      </c>
      <c r="F5" s="387"/>
      <c r="G5" s="387"/>
      <c r="H5" s="334" t="s">
        <v>3155</v>
      </c>
      <c r="I5" s="319" t="s">
        <v>1544</v>
      </c>
      <c r="J5" s="319" t="s">
        <v>44</v>
      </c>
      <c r="K5" s="319"/>
    </row>
    <row r="6" spans="1:11" ht="119.25" customHeight="1" x14ac:dyDescent="0.35">
      <c r="A6" s="345" t="s">
        <v>1857</v>
      </c>
      <c r="B6" s="346" t="s">
        <v>2308</v>
      </c>
      <c r="C6" s="334" t="s">
        <v>2512</v>
      </c>
      <c r="D6" s="373">
        <v>120000</v>
      </c>
      <c r="E6" s="373">
        <v>120000</v>
      </c>
      <c r="F6" s="373"/>
      <c r="G6" s="373"/>
      <c r="H6" s="334" t="s">
        <v>2872</v>
      </c>
      <c r="I6" s="319" t="s">
        <v>1544</v>
      </c>
      <c r="J6" s="319" t="s">
        <v>44</v>
      </c>
      <c r="K6" s="319"/>
    </row>
    <row r="7" spans="1:11" ht="65.25" customHeight="1" x14ac:dyDescent="0.35">
      <c r="A7" s="345" t="s">
        <v>1858</v>
      </c>
      <c r="B7" s="319" t="s">
        <v>30</v>
      </c>
      <c r="C7" s="334" t="s">
        <v>530</v>
      </c>
      <c r="D7" s="387"/>
      <c r="E7" s="387"/>
      <c r="F7" s="387"/>
      <c r="G7" s="387"/>
      <c r="H7" s="334" t="s">
        <v>531</v>
      </c>
      <c r="I7" s="346" t="s">
        <v>595</v>
      </c>
      <c r="J7" s="319" t="s">
        <v>1855</v>
      </c>
      <c r="K7" s="346"/>
    </row>
    <row r="8" spans="1:11" ht="72" customHeight="1" x14ac:dyDescent="0.35">
      <c r="A8" s="345" t="s">
        <v>1861</v>
      </c>
      <c r="B8" s="319" t="s">
        <v>30</v>
      </c>
      <c r="C8" s="334" t="s">
        <v>533</v>
      </c>
      <c r="D8" s="387"/>
      <c r="E8" s="387"/>
      <c r="F8" s="387"/>
      <c r="G8" s="373"/>
      <c r="H8" s="334" t="s">
        <v>535</v>
      </c>
      <c r="I8" s="346" t="s">
        <v>595</v>
      </c>
      <c r="J8" s="319" t="s">
        <v>1728</v>
      </c>
      <c r="K8" s="319" t="s">
        <v>534</v>
      </c>
    </row>
    <row r="9" spans="1:11" ht="81" customHeight="1" x14ac:dyDescent="0.35">
      <c r="A9" s="345" t="s">
        <v>1862</v>
      </c>
      <c r="B9" s="319" t="s">
        <v>30</v>
      </c>
      <c r="C9" s="334" t="s">
        <v>2499</v>
      </c>
      <c r="D9" s="373"/>
      <c r="E9" s="387"/>
      <c r="F9" s="387"/>
      <c r="G9" s="387"/>
      <c r="H9" s="334" t="s">
        <v>2498</v>
      </c>
      <c r="I9" s="346" t="s">
        <v>595</v>
      </c>
      <c r="J9" s="319" t="s">
        <v>44</v>
      </c>
      <c r="K9" s="346"/>
    </row>
    <row r="10" spans="1:11" ht="60.75" customHeight="1" x14ac:dyDescent="0.35">
      <c r="A10" s="345" t="s">
        <v>1864</v>
      </c>
      <c r="B10" s="319" t="s">
        <v>30</v>
      </c>
      <c r="C10" s="334" t="s">
        <v>558</v>
      </c>
      <c r="D10" s="387"/>
      <c r="E10" s="387"/>
      <c r="F10" s="387"/>
      <c r="G10" s="387"/>
      <c r="H10" s="334" t="s">
        <v>559</v>
      </c>
      <c r="I10" s="346" t="s">
        <v>1520</v>
      </c>
      <c r="J10" s="319" t="s">
        <v>1860</v>
      </c>
      <c r="K10" s="346"/>
    </row>
    <row r="11" spans="1:11" ht="93.75" customHeight="1" x14ac:dyDescent="0.35">
      <c r="A11" s="345" t="s">
        <v>1865</v>
      </c>
      <c r="B11" s="319" t="s">
        <v>30</v>
      </c>
      <c r="C11" s="334" t="s">
        <v>549</v>
      </c>
      <c r="D11" s="387"/>
      <c r="E11" s="387"/>
      <c r="F11" s="387"/>
      <c r="G11" s="387"/>
      <c r="H11" s="334" t="s">
        <v>1863</v>
      </c>
      <c r="I11" s="346" t="s">
        <v>333</v>
      </c>
      <c r="J11" s="319" t="s">
        <v>1860</v>
      </c>
      <c r="K11" s="346"/>
    </row>
    <row r="12" spans="1:11" ht="115.5" customHeight="1" x14ac:dyDescent="0.35">
      <c r="A12" s="345" t="s">
        <v>2513</v>
      </c>
      <c r="B12" s="319" t="s">
        <v>30</v>
      </c>
      <c r="C12" s="334" t="s">
        <v>1859</v>
      </c>
      <c r="D12" s="373"/>
      <c r="E12" s="387"/>
      <c r="F12" s="387"/>
      <c r="G12" s="373"/>
      <c r="H12" s="334" t="s">
        <v>3036</v>
      </c>
      <c r="I12" s="346" t="s">
        <v>595</v>
      </c>
      <c r="J12" s="319" t="s">
        <v>1860</v>
      </c>
      <c r="K12" s="346"/>
    </row>
    <row r="13" spans="1:11" ht="31.2" x14ac:dyDescent="0.35">
      <c r="A13" s="345" t="s">
        <v>2514</v>
      </c>
      <c r="B13" s="319" t="s">
        <v>30</v>
      </c>
      <c r="C13" s="334" t="s">
        <v>565</v>
      </c>
      <c r="D13" s="373"/>
      <c r="E13" s="387"/>
      <c r="F13" s="387"/>
      <c r="G13" s="387"/>
      <c r="H13" s="334" t="s">
        <v>567</v>
      </c>
      <c r="I13" s="346" t="s">
        <v>595</v>
      </c>
      <c r="J13" s="319" t="s">
        <v>1860</v>
      </c>
      <c r="K13" s="346"/>
    </row>
    <row r="14" spans="1:11" x14ac:dyDescent="0.35">
      <c r="A14" s="577" t="s">
        <v>1866</v>
      </c>
      <c r="B14" s="577"/>
      <c r="C14" s="577"/>
      <c r="D14" s="577"/>
      <c r="E14" s="577"/>
      <c r="F14" s="577"/>
      <c r="G14" s="577"/>
      <c r="H14" s="577"/>
      <c r="I14" s="577"/>
      <c r="J14" s="577"/>
      <c r="K14" s="577"/>
    </row>
    <row r="15" spans="1:11" ht="141" customHeight="1" x14ac:dyDescent="0.35">
      <c r="A15" s="345" t="s">
        <v>1867</v>
      </c>
      <c r="B15" s="346" t="s">
        <v>2308</v>
      </c>
      <c r="C15" s="334" t="s">
        <v>2502</v>
      </c>
      <c r="D15" s="373">
        <f>11*10285.71</f>
        <v>113142.81</v>
      </c>
      <c r="E15" s="387">
        <f>11*3085.71</f>
        <v>33942.81</v>
      </c>
      <c r="F15" s="387"/>
      <c r="G15" s="387">
        <f>11*7200</f>
        <v>79200</v>
      </c>
      <c r="H15" s="334" t="s">
        <v>2503</v>
      </c>
      <c r="I15" s="346" t="s">
        <v>1642</v>
      </c>
      <c r="J15" s="319" t="s">
        <v>2501</v>
      </c>
      <c r="K15" s="319" t="s">
        <v>2500</v>
      </c>
    </row>
    <row r="16" spans="1:11" ht="105.75" customHeight="1" x14ac:dyDescent="0.35">
      <c r="A16" s="345" t="s">
        <v>1868</v>
      </c>
      <c r="B16" s="319" t="s">
        <v>30</v>
      </c>
      <c r="C16" s="334" t="s">
        <v>2511</v>
      </c>
      <c r="D16" s="373"/>
      <c r="E16" s="387"/>
      <c r="F16" s="387"/>
      <c r="G16" s="387"/>
      <c r="H16" s="334" t="s">
        <v>2510</v>
      </c>
      <c r="I16" s="346" t="s">
        <v>595</v>
      </c>
      <c r="J16" s="319" t="s">
        <v>1860</v>
      </c>
      <c r="K16" s="346"/>
    </row>
    <row r="17" spans="1:11" ht="119.25" customHeight="1" x14ac:dyDescent="0.35">
      <c r="A17" s="345" t="s">
        <v>1869</v>
      </c>
      <c r="B17" s="346" t="s">
        <v>30</v>
      </c>
      <c r="C17" s="334" t="s">
        <v>1872</v>
      </c>
      <c r="D17" s="387"/>
      <c r="E17" s="387"/>
      <c r="F17" s="387"/>
      <c r="G17" s="387"/>
      <c r="H17" s="334" t="s">
        <v>2504</v>
      </c>
      <c r="I17" s="346" t="s">
        <v>1520</v>
      </c>
      <c r="J17" s="319" t="s">
        <v>1728</v>
      </c>
      <c r="K17" s="346"/>
    </row>
    <row r="18" spans="1:11" ht="84.75" customHeight="1" x14ac:dyDescent="0.35">
      <c r="A18" s="345" t="s">
        <v>1870</v>
      </c>
      <c r="B18" s="346" t="s">
        <v>30</v>
      </c>
      <c r="C18" s="334" t="s">
        <v>1875</v>
      </c>
      <c r="D18" s="387"/>
      <c r="E18" s="387"/>
      <c r="F18" s="387"/>
      <c r="G18" s="387"/>
      <c r="H18" s="334" t="s">
        <v>582</v>
      </c>
      <c r="I18" s="346" t="s">
        <v>1520</v>
      </c>
      <c r="J18" s="319" t="s">
        <v>1728</v>
      </c>
      <c r="K18" s="346"/>
    </row>
    <row r="19" spans="1:11" ht="76.5" customHeight="1" x14ac:dyDescent="0.35">
      <c r="A19" s="345" t="s">
        <v>1871</v>
      </c>
      <c r="B19" s="346" t="s">
        <v>2308</v>
      </c>
      <c r="C19" s="334" t="s">
        <v>2740</v>
      </c>
      <c r="D19" s="387">
        <v>338800</v>
      </c>
      <c r="E19" s="387">
        <v>58800</v>
      </c>
      <c r="F19" s="387">
        <v>280000</v>
      </c>
      <c r="G19" s="387"/>
      <c r="H19" s="334" t="s">
        <v>2741</v>
      </c>
      <c r="I19" s="346" t="s">
        <v>2742</v>
      </c>
      <c r="J19" s="319" t="s">
        <v>2743</v>
      </c>
      <c r="K19" s="346" t="s">
        <v>2744</v>
      </c>
    </row>
    <row r="20" spans="1:11" ht="84.6" customHeight="1" x14ac:dyDescent="0.35">
      <c r="A20" s="345" t="s">
        <v>2737</v>
      </c>
      <c r="B20" s="319" t="s">
        <v>2308</v>
      </c>
      <c r="C20" s="334" t="s">
        <v>2985</v>
      </c>
      <c r="D20" s="387">
        <v>422774</v>
      </c>
      <c r="E20" s="387">
        <v>422774</v>
      </c>
      <c r="F20" s="387"/>
      <c r="G20" s="387"/>
      <c r="H20" s="334" t="s">
        <v>2986</v>
      </c>
      <c r="I20" s="346" t="s">
        <v>1622</v>
      </c>
      <c r="J20" s="319" t="s">
        <v>1790</v>
      </c>
      <c r="K20" s="319" t="s">
        <v>2987</v>
      </c>
    </row>
    <row r="21" spans="1:11" ht="99" customHeight="1" x14ac:dyDescent="0.35">
      <c r="A21" s="345" t="s">
        <v>3309</v>
      </c>
      <c r="B21" s="319" t="s">
        <v>30</v>
      </c>
      <c r="C21" s="334" t="s">
        <v>2761</v>
      </c>
      <c r="D21" s="387"/>
      <c r="E21" s="387"/>
      <c r="F21" s="387"/>
      <c r="G21" s="387"/>
      <c r="H21" s="334" t="s">
        <v>2778</v>
      </c>
      <c r="I21" s="346" t="s">
        <v>595</v>
      </c>
      <c r="J21" s="319" t="s">
        <v>1860</v>
      </c>
      <c r="K21" s="346"/>
    </row>
    <row r="22" spans="1:11" ht="78" customHeight="1" x14ac:dyDescent="0.35">
      <c r="A22" s="509" t="s">
        <v>3311</v>
      </c>
      <c r="B22" s="510" t="s">
        <v>2308</v>
      </c>
      <c r="C22" s="334" t="s">
        <v>3320</v>
      </c>
      <c r="D22" s="387">
        <v>500000</v>
      </c>
      <c r="E22" s="387">
        <v>50000</v>
      </c>
      <c r="F22" s="511"/>
      <c r="G22" s="387">
        <v>450000</v>
      </c>
      <c r="H22" s="334" t="s">
        <v>3321</v>
      </c>
      <c r="I22" s="346" t="s">
        <v>1624</v>
      </c>
      <c r="J22" s="319" t="s">
        <v>3198</v>
      </c>
      <c r="K22" s="319" t="s">
        <v>2987</v>
      </c>
    </row>
    <row r="23" spans="1:11" ht="202.8" x14ac:dyDescent="0.35">
      <c r="A23" s="509" t="s">
        <v>3566</v>
      </c>
      <c r="B23" s="510" t="s">
        <v>2308</v>
      </c>
      <c r="C23" s="334" t="s">
        <v>3567</v>
      </c>
      <c r="D23" s="539">
        <v>379535.1</v>
      </c>
      <c r="E23" s="539">
        <v>56930.26</v>
      </c>
      <c r="F23" s="541"/>
      <c r="G23" s="539">
        <f>D23-E23</f>
        <v>322604.83999999997</v>
      </c>
      <c r="H23" s="334" t="s">
        <v>3568</v>
      </c>
      <c r="I23" s="346" t="s">
        <v>3487</v>
      </c>
      <c r="J23" s="319" t="s">
        <v>44</v>
      </c>
      <c r="K23" s="319" t="s">
        <v>2987</v>
      </c>
    </row>
    <row r="24" spans="1:11" x14ac:dyDescent="0.35">
      <c r="A24" s="577" t="s">
        <v>1873</v>
      </c>
      <c r="B24" s="577"/>
      <c r="C24" s="577"/>
      <c r="D24" s="577"/>
      <c r="E24" s="577"/>
      <c r="F24" s="577"/>
      <c r="G24" s="577"/>
      <c r="H24" s="577"/>
      <c r="I24" s="577"/>
      <c r="J24" s="577"/>
      <c r="K24" s="577"/>
    </row>
    <row r="25" spans="1:11" ht="89.25" customHeight="1" x14ac:dyDescent="0.35">
      <c r="A25" s="345" t="s">
        <v>1874</v>
      </c>
      <c r="B25" s="346" t="s">
        <v>30</v>
      </c>
      <c r="C25" s="334" t="s">
        <v>596</v>
      </c>
      <c r="D25" s="373"/>
      <c r="E25" s="387"/>
      <c r="F25" s="387"/>
      <c r="G25" s="373"/>
      <c r="H25" s="334" t="s">
        <v>1882</v>
      </c>
      <c r="I25" s="346" t="s">
        <v>349</v>
      </c>
      <c r="J25" s="319" t="s">
        <v>1860</v>
      </c>
      <c r="K25" s="319"/>
    </row>
    <row r="26" spans="1:11" ht="72.599999999999994" customHeight="1" x14ac:dyDescent="0.35">
      <c r="A26" s="345" t="s">
        <v>1876</v>
      </c>
      <c r="B26" s="346" t="s">
        <v>30</v>
      </c>
      <c r="C26" s="334" t="s">
        <v>591</v>
      </c>
      <c r="D26" s="387"/>
      <c r="E26" s="387"/>
      <c r="F26" s="387"/>
      <c r="G26" s="387"/>
      <c r="H26" s="334" t="s">
        <v>1879</v>
      </c>
      <c r="I26" s="346" t="s">
        <v>1520</v>
      </c>
      <c r="J26" s="319" t="s">
        <v>1728</v>
      </c>
      <c r="K26" s="346"/>
    </row>
    <row r="27" spans="1:11" ht="128.4" customHeight="1" x14ac:dyDescent="0.35">
      <c r="A27" s="345" t="s">
        <v>1877</v>
      </c>
      <c r="B27" s="346" t="s">
        <v>30</v>
      </c>
      <c r="C27" s="334" t="s">
        <v>585</v>
      </c>
      <c r="D27" s="387"/>
      <c r="E27" s="387"/>
      <c r="F27" s="387"/>
      <c r="G27" s="387"/>
      <c r="H27" s="334" t="s">
        <v>2957</v>
      </c>
      <c r="I27" s="346" t="s">
        <v>595</v>
      </c>
      <c r="J27" s="319" t="s">
        <v>1728</v>
      </c>
      <c r="K27" s="346"/>
    </row>
    <row r="28" spans="1:11" ht="76.5" customHeight="1" x14ac:dyDescent="0.35">
      <c r="A28" s="345" t="s">
        <v>1878</v>
      </c>
      <c r="B28" s="346" t="s">
        <v>30</v>
      </c>
      <c r="C28" s="334" t="s">
        <v>587</v>
      </c>
      <c r="D28" s="387"/>
      <c r="E28" s="387"/>
      <c r="F28" s="387"/>
      <c r="G28" s="373"/>
      <c r="H28" s="334" t="s">
        <v>2873</v>
      </c>
      <c r="I28" s="346" t="s">
        <v>595</v>
      </c>
      <c r="J28" s="319" t="s">
        <v>1728</v>
      </c>
      <c r="K28" s="319"/>
    </row>
    <row r="29" spans="1:11" ht="96" customHeight="1" x14ac:dyDescent="0.35">
      <c r="A29" s="345" t="s">
        <v>1880</v>
      </c>
      <c r="B29" s="346" t="s">
        <v>30</v>
      </c>
      <c r="C29" s="334" t="s">
        <v>2507</v>
      </c>
      <c r="D29" s="387"/>
      <c r="E29" s="387"/>
      <c r="F29" s="387"/>
      <c r="G29" s="373"/>
      <c r="H29" s="334" t="s">
        <v>2958</v>
      </c>
      <c r="I29" s="346" t="s">
        <v>595</v>
      </c>
      <c r="J29" s="319" t="s">
        <v>1728</v>
      </c>
      <c r="K29" s="319"/>
    </row>
    <row r="30" spans="1:11" ht="60" customHeight="1" x14ac:dyDescent="0.35">
      <c r="A30" s="345" t="s">
        <v>1881</v>
      </c>
      <c r="B30" s="346" t="s">
        <v>30</v>
      </c>
      <c r="C30" s="334" t="s">
        <v>2505</v>
      </c>
      <c r="D30" s="373"/>
      <c r="E30" s="387"/>
      <c r="F30" s="387"/>
      <c r="G30" s="387"/>
      <c r="H30" s="334" t="s">
        <v>2506</v>
      </c>
      <c r="I30" s="346" t="s">
        <v>595</v>
      </c>
      <c r="J30" s="319" t="s">
        <v>1728</v>
      </c>
      <c r="K30" s="346"/>
    </row>
    <row r="31" spans="1:11" ht="60" customHeight="1" x14ac:dyDescent="0.35">
      <c r="A31" s="345" t="s">
        <v>1883</v>
      </c>
      <c r="B31" s="346" t="s">
        <v>30</v>
      </c>
      <c r="C31" s="334" t="s">
        <v>605</v>
      </c>
      <c r="D31" s="373"/>
      <c r="E31" s="387"/>
      <c r="F31" s="387"/>
      <c r="G31" s="373"/>
      <c r="H31" s="334" t="s">
        <v>1884</v>
      </c>
      <c r="I31" s="346" t="s">
        <v>1622</v>
      </c>
      <c r="J31" s="319" t="s">
        <v>1237</v>
      </c>
      <c r="K31" s="346"/>
    </row>
    <row r="32" spans="1:11" ht="65.25" customHeight="1" x14ac:dyDescent="0.35">
      <c r="A32" s="345" t="s">
        <v>3299</v>
      </c>
      <c r="B32" s="319" t="s">
        <v>2308</v>
      </c>
      <c r="C32" s="334" t="s">
        <v>3300</v>
      </c>
      <c r="D32" s="486">
        <v>100000</v>
      </c>
      <c r="E32" s="486">
        <v>100000</v>
      </c>
      <c r="F32" s="479"/>
      <c r="G32" s="319"/>
      <c r="H32" s="334" t="s">
        <v>3310</v>
      </c>
      <c r="I32" s="319">
        <v>2025</v>
      </c>
      <c r="J32" s="319" t="s">
        <v>188</v>
      </c>
      <c r="K32" s="319"/>
    </row>
    <row r="33" spans="1:11" x14ac:dyDescent="0.35">
      <c r="A33" s="577" t="s">
        <v>1885</v>
      </c>
      <c r="B33" s="577"/>
      <c r="C33" s="577"/>
      <c r="D33" s="577"/>
      <c r="E33" s="577"/>
      <c r="F33" s="577"/>
      <c r="G33" s="577"/>
      <c r="H33" s="577"/>
      <c r="I33" s="577"/>
      <c r="J33" s="577"/>
      <c r="K33" s="577"/>
    </row>
    <row r="34" spans="1:11" ht="74.099999999999994" customHeight="1" x14ac:dyDescent="0.35">
      <c r="A34" s="334" t="s">
        <v>1886</v>
      </c>
      <c r="B34" s="346" t="s">
        <v>2308</v>
      </c>
      <c r="C34" s="334" t="s">
        <v>624</v>
      </c>
      <c r="D34" s="387">
        <v>59600</v>
      </c>
      <c r="E34" s="387">
        <v>59600</v>
      </c>
      <c r="F34" s="387"/>
      <c r="G34" s="387"/>
      <c r="H34" s="334" t="s">
        <v>2874</v>
      </c>
      <c r="I34" s="346" t="s">
        <v>543</v>
      </c>
      <c r="J34" s="319" t="s">
        <v>113</v>
      </c>
      <c r="K34" s="346"/>
    </row>
    <row r="35" spans="1:11" ht="104.25" customHeight="1" x14ac:dyDescent="0.35">
      <c r="A35" s="334" t="s">
        <v>1888</v>
      </c>
      <c r="B35" s="319" t="s">
        <v>2308</v>
      </c>
      <c r="C35" s="334" t="s">
        <v>2516</v>
      </c>
      <c r="D35" s="373">
        <v>121000</v>
      </c>
      <c r="E35" s="387">
        <v>10000</v>
      </c>
      <c r="F35" s="387">
        <v>111000</v>
      </c>
      <c r="G35" s="387"/>
      <c r="H35" s="334" t="s">
        <v>2875</v>
      </c>
      <c r="I35" s="346" t="s">
        <v>595</v>
      </c>
      <c r="J35" s="319" t="s">
        <v>3336</v>
      </c>
      <c r="K35" s="346"/>
    </row>
    <row r="36" spans="1:11" ht="50.1" customHeight="1" x14ac:dyDescent="0.35">
      <c r="A36" s="334" t="s">
        <v>1891</v>
      </c>
      <c r="B36" s="319" t="s">
        <v>30</v>
      </c>
      <c r="C36" s="334" t="s">
        <v>620</v>
      </c>
      <c r="D36" s="387"/>
      <c r="E36" s="387"/>
      <c r="F36" s="387"/>
      <c r="G36" s="373"/>
      <c r="H36" s="334" t="s">
        <v>2876</v>
      </c>
      <c r="I36" s="346" t="s">
        <v>595</v>
      </c>
      <c r="J36" s="319" t="s">
        <v>113</v>
      </c>
      <c r="K36" s="319" t="s">
        <v>1887</v>
      </c>
    </row>
    <row r="37" spans="1:11" ht="62.25" customHeight="1" x14ac:dyDescent="0.35">
      <c r="A37" s="334" t="s">
        <v>1892</v>
      </c>
      <c r="B37" s="319" t="s">
        <v>30</v>
      </c>
      <c r="C37" s="334" t="s">
        <v>1889</v>
      </c>
      <c r="D37" s="387"/>
      <c r="E37" s="387"/>
      <c r="F37" s="387"/>
      <c r="G37" s="373"/>
      <c r="H37" s="334" t="s">
        <v>1890</v>
      </c>
      <c r="I37" s="346" t="s">
        <v>595</v>
      </c>
      <c r="J37" s="319" t="s">
        <v>113</v>
      </c>
      <c r="K37" s="319"/>
    </row>
    <row r="38" spans="1:11" ht="64.5" customHeight="1" x14ac:dyDescent="0.35">
      <c r="A38" s="334" t="s">
        <v>2515</v>
      </c>
      <c r="B38" s="346" t="s">
        <v>30</v>
      </c>
      <c r="C38" s="334" t="s">
        <v>1893</v>
      </c>
      <c r="D38" s="373"/>
      <c r="E38" s="373"/>
      <c r="F38" s="387"/>
      <c r="G38" s="387"/>
      <c r="H38" s="334" t="s">
        <v>1894</v>
      </c>
      <c r="I38" s="319" t="s">
        <v>325</v>
      </c>
      <c r="J38" s="319" t="s">
        <v>1728</v>
      </c>
      <c r="K38" s="346"/>
    </row>
    <row r="39" spans="1:11" x14ac:dyDescent="0.35">
      <c r="A39" s="577" t="s">
        <v>1895</v>
      </c>
      <c r="B39" s="577"/>
      <c r="C39" s="577"/>
      <c r="D39" s="577"/>
      <c r="E39" s="577"/>
      <c r="F39" s="577"/>
      <c r="G39" s="577"/>
      <c r="H39" s="577"/>
      <c r="I39" s="577"/>
      <c r="J39" s="577"/>
      <c r="K39" s="577"/>
    </row>
    <row r="40" spans="1:11" ht="90" customHeight="1" x14ac:dyDescent="0.35">
      <c r="A40" s="334" t="s">
        <v>1896</v>
      </c>
      <c r="B40" s="319" t="s">
        <v>2308</v>
      </c>
      <c r="C40" s="334" t="s">
        <v>1901</v>
      </c>
      <c r="D40" s="373">
        <v>90000</v>
      </c>
      <c r="E40" s="387">
        <v>90000</v>
      </c>
      <c r="F40" s="387"/>
      <c r="G40" s="387"/>
      <c r="H40" s="334" t="s">
        <v>1902</v>
      </c>
      <c r="I40" s="346" t="s">
        <v>595</v>
      </c>
      <c r="J40" s="319" t="s">
        <v>1899</v>
      </c>
      <c r="K40" s="346"/>
    </row>
    <row r="41" spans="1:11" ht="272.25" customHeight="1" x14ac:dyDescent="0.35">
      <c r="A41" s="334" t="s">
        <v>1897</v>
      </c>
      <c r="B41" s="319" t="s">
        <v>30</v>
      </c>
      <c r="C41" s="334" t="s">
        <v>1898</v>
      </c>
      <c r="D41" s="387"/>
      <c r="E41" s="387"/>
      <c r="F41" s="387"/>
      <c r="G41" s="387"/>
      <c r="H41" s="415" t="s">
        <v>2877</v>
      </c>
      <c r="I41" s="346" t="s">
        <v>595</v>
      </c>
      <c r="J41" s="319" t="s">
        <v>1899</v>
      </c>
      <c r="K41" s="346"/>
    </row>
    <row r="42" spans="1:11" ht="66" customHeight="1" x14ac:dyDescent="0.35">
      <c r="A42" s="334" t="s">
        <v>1900</v>
      </c>
      <c r="B42" s="319" t="s">
        <v>30</v>
      </c>
      <c r="C42" s="334" t="s">
        <v>2626</v>
      </c>
      <c r="D42" s="373"/>
      <c r="E42" s="387"/>
      <c r="F42" s="387"/>
      <c r="G42" s="387"/>
      <c r="H42" s="334" t="s">
        <v>2627</v>
      </c>
      <c r="I42" s="346" t="s">
        <v>595</v>
      </c>
      <c r="J42" s="319" t="s">
        <v>3292</v>
      </c>
      <c r="K42" s="346"/>
    </row>
    <row r="43" spans="1:11" ht="66" customHeight="1" x14ac:dyDescent="0.35">
      <c r="A43" s="334" t="s">
        <v>2509</v>
      </c>
      <c r="B43" s="319" t="s">
        <v>30</v>
      </c>
      <c r="C43" s="334" t="s">
        <v>554</v>
      </c>
      <c r="D43" s="387"/>
      <c r="E43" s="387"/>
      <c r="F43" s="387"/>
      <c r="G43" s="387"/>
      <c r="H43" s="334" t="s">
        <v>2508</v>
      </c>
      <c r="I43" s="346" t="s">
        <v>333</v>
      </c>
      <c r="J43" s="319" t="s">
        <v>44</v>
      </c>
      <c r="K43" s="346"/>
    </row>
    <row r="44" spans="1:11" ht="124.8" x14ac:dyDescent="0.35">
      <c r="A44" s="333" t="s">
        <v>2947</v>
      </c>
      <c r="B44" s="319" t="s">
        <v>2308</v>
      </c>
      <c r="C44" s="333" t="s">
        <v>3089</v>
      </c>
      <c r="D44" s="461">
        <v>261709</v>
      </c>
      <c r="E44" s="485">
        <v>39256.35</v>
      </c>
      <c r="F44" s="485">
        <v>222452.65</v>
      </c>
      <c r="G44" s="479"/>
      <c r="H44" s="333" t="s">
        <v>3090</v>
      </c>
      <c r="I44" s="319" t="s">
        <v>3234</v>
      </c>
      <c r="J44" s="319" t="s">
        <v>3092</v>
      </c>
      <c r="K44" s="319" t="s">
        <v>3233</v>
      </c>
    </row>
    <row r="45" spans="1:11" ht="62.4" x14ac:dyDescent="0.35">
      <c r="A45" s="333" t="s">
        <v>3151</v>
      </c>
      <c r="B45" s="319" t="s">
        <v>2308</v>
      </c>
      <c r="C45" s="333" t="s">
        <v>3152</v>
      </c>
      <c r="D45" s="461">
        <v>238770</v>
      </c>
      <c r="E45" s="461">
        <v>238770</v>
      </c>
      <c r="F45" s="461"/>
      <c r="G45" s="479"/>
      <c r="H45" s="334" t="s">
        <v>3153</v>
      </c>
      <c r="I45" s="319" t="s">
        <v>3091</v>
      </c>
      <c r="J45" s="319" t="s">
        <v>1899</v>
      </c>
      <c r="K45" s="319" t="s">
        <v>3154</v>
      </c>
    </row>
    <row r="46" spans="1:11" ht="109.2" x14ac:dyDescent="0.35">
      <c r="A46" s="333" t="s">
        <v>3356</v>
      </c>
      <c r="B46" s="319" t="s">
        <v>2308</v>
      </c>
      <c r="C46" s="333" t="s">
        <v>3456</v>
      </c>
      <c r="D46" s="461">
        <v>600000</v>
      </c>
      <c r="E46" s="461">
        <v>171649</v>
      </c>
      <c r="F46" s="461">
        <v>428351</v>
      </c>
      <c r="G46" s="479"/>
      <c r="H46" s="333" t="s">
        <v>3457</v>
      </c>
      <c r="I46" s="319" t="s">
        <v>3234</v>
      </c>
      <c r="J46" s="319" t="s">
        <v>44</v>
      </c>
      <c r="K46" s="319" t="s">
        <v>3357</v>
      </c>
    </row>
    <row r="47" spans="1:11" ht="62.4" x14ac:dyDescent="0.35">
      <c r="A47" s="333" t="s">
        <v>3479</v>
      </c>
      <c r="B47" s="319" t="s">
        <v>2308</v>
      </c>
      <c r="C47" s="333" t="s">
        <v>3480</v>
      </c>
      <c r="D47" s="485">
        <f>E47+G47</f>
        <v>362099.4</v>
      </c>
      <c r="E47" s="485">
        <v>54314.91</v>
      </c>
      <c r="F47" s="461"/>
      <c r="G47" s="485">
        <v>307784.49</v>
      </c>
      <c r="H47" s="333" t="s">
        <v>3481</v>
      </c>
      <c r="I47" s="319" t="s">
        <v>3324</v>
      </c>
      <c r="J47" s="319" t="s">
        <v>3482</v>
      </c>
      <c r="K47" s="319" t="s">
        <v>3154</v>
      </c>
    </row>
    <row r="48" spans="1:11" x14ac:dyDescent="0.35">
      <c r="A48" s="383"/>
      <c r="B48" s="350"/>
      <c r="C48" s="351"/>
      <c r="D48" s="418">
        <f>SUM(D3:D42)</f>
        <v>4044851.91</v>
      </c>
      <c r="E48" s="418"/>
      <c r="F48" s="418"/>
      <c r="G48" s="418"/>
      <c r="H48" s="352"/>
      <c r="I48" s="350"/>
      <c r="J48" s="350"/>
      <c r="K48" s="513"/>
    </row>
    <row r="141" spans="10:10" x14ac:dyDescent="0.35">
      <c r="J141" s="317"/>
    </row>
  </sheetData>
  <autoFilter ref="A1:K48" xr:uid="{00000000-0009-0000-0000-000007000000}"/>
  <mergeCells count="6">
    <mergeCell ref="A39:K39"/>
    <mergeCell ref="A2:K2"/>
    <mergeCell ref="A3:K3"/>
    <mergeCell ref="A14:K14"/>
    <mergeCell ref="A24:K24"/>
    <mergeCell ref="A33:K33"/>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8" activePane="bottomLeft" state="frozen"/>
      <selection activeCell="B46" sqref="B46"/>
      <selection pane="bottomLeft" activeCell="C53" sqref="C53"/>
    </sheetView>
  </sheetViews>
  <sheetFormatPr defaultColWidth="9.109375" defaultRowHeight="15.6" outlineLevelCol="1" x14ac:dyDescent="0.3"/>
  <cols>
    <col min="1" max="1" width="12.44140625" style="389" customWidth="1"/>
    <col min="2" max="2" width="15.88671875" style="380" customWidth="1"/>
    <col min="3" max="3" width="32.44140625" style="351" customWidth="1"/>
    <col min="4" max="4" width="15.88671875" style="380" customWidth="1"/>
    <col min="5" max="5" width="12.88671875" style="380" customWidth="1"/>
    <col min="6" max="6" width="13.109375" style="380" customWidth="1"/>
    <col min="7" max="7" width="13.88671875" style="380" customWidth="1"/>
    <col min="8" max="8" width="58.33203125" style="352" customWidth="1"/>
    <col min="9" max="9" width="13.44140625" style="399" customWidth="1"/>
    <col min="10" max="10" width="27.109375" style="399" customWidth="1"/>
    <col min="11" max="11" width="16.6640625" style="399" customWidth="1" outlineLevel="1"/>
    <col min="12" max="16384" width="9.109375" style="327"/>
  </cols>
  <sheetData>
    <row r="1" spans="1:11" s="337" customFormat="1" ht="46.8"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3">
      <c r="A2" s="582" t="s">
        <v>2301</v>
      </c>
      <c r="B2" s="582"/>
      <c r="C2" s="582"/>
      <c r="D2" s="582"/>
      <c r="E2" s="582"/>
      <c r="F2" s="582"/>
      <c r="G2" s="582"/>
      <c r="H2" s="582"/>
      <c r="I2" s="582"/>
      <c r="J2" s="582"/>
      <c r="K2" s="582"/>
    </row>
    <row r="3" spans="1:11" s="388" customFormat="1" x14ac:dyDescent="0.3">
      <c r="A3" s="577" t="s">
        <v>1903</v>
      </c>
      <c r="B3" s="577"/>
      <c r="C3" s="577"/>
      <c r="D3" s="577"/>
      <c r="E3" s="577"/>
      <c r="F3" s="577"/>
      <c r="G3" s="577"/>
      <c r="H3" s="577"/>
      <c r="I3" s="577"/>
      <c r="J3" s="577"/>
      <c r="K3" s="577"/>
    </row>
    <row r="4" spans="1:11" ht="140.4" x14ac:dyDescent="0.3">
      <c r="A4" s="345" t="s">
        <v>1904</v>
      </c>
      <c r="B4" s="346" t="s">
        <v>30</v>
      </c>
      <c r="C4" s="334" t="s">
        <v>1905</v>
      </c>
      <c r="D4" s="390"/>
      <c r="E4" s="391"/>
      <c r="F4" s="391"/>
      <c r="G4" s="391"/>
      <c r="H4" s="334" t="s">
        <v>3009</v>
      </c>
      <c r="I4" s="319" t="s">
        <v>595</v>
      </c>
      <c r="J4" s="319" t="s">
        <v>2387</v>
      </c>
      <c r="K4" s="319"/>
    </row>
    <row r="5" spans="1:11" ht="112.95" customHeight="1" x14ac:dyDescent="0.3">
      <c r="A5" s="345" t="s">
        <v>1906</v>
      </c>
      <c r="B5" s="348" t="s">
        <v>30</v>
      </c>
      <c r="C5" s="347" t="s">
        <v>1915</v>
      </c>
      <c r="D5" s="392"/>
      <c r="E5" s="393"/>
      <c r="F5" s="393"/>
      <c r="G5" s="393"/>
      <c r="H5" s="347" t="s">
        <v>2878</v>
      </c>
      <c r="I5" s="401" t="s">
        <v>595</v>
      </c>
      <c r="J5" s="401" t="s">
        <v>1614</v>
      </c>
      <c r="K5" s="319"/>
    </row>
    <row r="6" spans="1:11" ht="75.75" customHeight="1" x14ac:dyDescent="0.3">
      <c r="A6" s="345" t="s">
        <v>1908</v>
      </c>
      <c r="B6" s="346" t="s">
        <v>30</v>
      </c>
      <c r="C6" s="334" t="s">
        <v>1913</v>
      </c>
      <c r="D6" s="391"/>
      <c r="E6" s="391"/>
      <c r="F6" s="391"/>
      <c r="G6" s="391"/>
      <c r="H6" s="334" t="s">
        <v>2879</v>
      </c>
      <c r="I6" s="319" t="s">
        <v>595</v>
      </c>
      <c r="J6" s="319" t="s">
        <v>44</v>
      </c>
      <c r="K6" s="319"/>
    </row>
    <row r="7" spans="1:11" ht="109.2" customHeight="1" x14ac:dyDescent="0.3">
      <c r="A7" s="345" t="s">
        <v>1910</v>
      </c>
      <c r="B7" s="346" t="s">
        <v>30</v>
      </c>
      <c r="C7" s="334" t="s">
        <v>1909</v>
      </c>
      <c r="D7" s="390"/>
      <c r="E7" s="391"/>
      <c r="F7" s="391"/>
      <c r="G7" s="391"/>
      <c r="H7" s="334" t="s">
        <v>2880</v>
      </c>
      <c r="I7" s="401" t="s">
        <v>595</v>
      </c>
      <c r="J7" s="319" t="s">
        <v>44</v>
      </c>
      <c r="K7" s="319"/>
    </row>
    <row r="8" spans="1:11" ht="59.4" customHeight="1" x14ac:dyDescent="0.3">
      <c r="A8" s="345" t="s">
        <v>1912</v>
      </c>
      <c r="B8" s="346" t="s">
        <v>30</v>
      </c>
      <c r="C8" s="334" t="s">
        <v>1911</v>
      </c>
      <c r="D8" s="391"/>
      <c r="E8" s="391"/>
      <c r="F8" s="391"/>
      <c r="G8" s="391"/>
      <c r="H8" s="334" t="s">
        <v>2881</v>
      </c>
      <c r="I8" s="319" t="s">
        <v>595</v>
      </c>
      <c r="J8" s="319" t="s">
        <v>44</v>
      </c>
      <c r="K8" s="319"/>
    </row>
    <row r="9" spans="1:11" ht="84.6" customHeight="1" x14ac:dyDescent="0.3">
      <c r="A9" s="345" t="s">
        <v>1914</v>
      </c>
      <c r="B9" s="346" t="s">
        <v>30</v>
      </c>
      <c r="C9" s="334" t="s">
        <v>1907</v>
      </c>
      <c r="D9" s="390"/>
      <c r="E9" s="391"/>
      <c r="F9" s="391"/>
      <c r="G9" s="391"/>
      <c r="H9" s="334" t="s">
        <v>2882</v>
      </c>
      <c r="I9" s="401" t="s">
        <v>595</v>
      </c>
      <c r="J9" s="319" t="s">
        <v>113</v>
      </c>
      <c r="K9" s="319"/>
    </row>
    <row r="10" spans="1:11" x14ac:dyDescent="0.3">
      <c r="A10" s="577" t="s">
        <v>2522</v>
      </c>
      <c r="B10" s="577"/>
      <c r="C10" s="577"/>
      <c r="D10" s="577"/>
      <c r="E10" s="577"/>
      <c r="F10" s="577"/>
      <c r="G10" s="577"/>
      <c r="H10" s="577"/>
      <c r="I10" s="577"/>
      <c r="J10" s="577"/>
      <c r="K10" s="577"/>
    </row>
    <row r="11" spans="1:11" ht="120" customHeight="1" x14ac:dyDescent="0.3">
      <c r="A11" s="345" t="s">
        <v>1916</v>
      </c>
      <c r="B11" s="346" t="s">
        <v>2308</v>
      </c>
      <c r="C11" s="334" t="s">
        <v>1287</v>
      </c>
      <c r="D11" s="390">
        <v>1200000</v>
      </c>
      <c r="E11" s="390">
        <v>135000</v>
      </c>
      <c r="F11" s="390">
        <v>1020000</v>
      </c>
      <c r="G11" s="390">
        <v>45000</v>
      </c>
      <c r="H11" s="334" t="s">
        <v>3043</v>
      </c>
      <c r="I11" s="319" t="s">
        <v>319</v>
      </c>
      <c r="J11" s="319" t="s">
        <v>44</v>
      </c>
      <c r="K11" s="319" t="s">
        <v>2518</v>
      </c>
    </row>
    <row r="12" spans="1:11" ht="81" customHeight="1" x14ac:dyDescent="0.3">
      <c r="A12" s="345" t="s">
        <v>1918</v>
      </c>
      <c r="B12" s="346" t="s">
        <v>2308</v>
      </c>
      <c r="C12" s="334" t="s">
        <v>3051</v>
      </c>
      <c r="D12" s="494">
        <v>5227145.95</v>
      </c>
      <c r="E12" s="494">
        <v>1551831.21</v>
      </c>
      <c r="F12" s="390" t="s">
        <v>3081</v>
      </c>
      <c r="G12" s="390"/>
      <c r="H12" s="333" t="s">
        <v>3082</v>
      </c>
      <c r="I12" s="319" t="s">
        <v>2965</v>
      </c>
      <c r="J12" s="319" t="s">
        <v>44</v>
      </c>
      <c r="K12" s="319" t="s">
        <v>3052</v>
      </c>
    </row>
    <row r="13" spans="1:11" ht="64.5" customHeight="1" x14ac:dyDescent="0.3">
      <c r="A13" s="345" t="s">
        <v>1919</v>
      </c>
      <c r="B13" s="346" t="s">
        <v>2308</v>
      </c>
      <c r="C13" s="334" t="s">
        <v>1303</v>
      </c>
      <c r="D13" s="390">
        <v>400000</v>
      </c>
      <c r="E13" s="390">
        <f>D13</f>
        <v>400000</v>
      </c>
      <c r="F13" s="390"/>
      <c r="G13" s="390"/>
      <c r="H13" s="334" t="s">
        <v>1304</v>
      </c>
      <c r="I13" s="319" t="s">
        <v>1544</v>
      </c>
      <c r="J13" s="319" t="s">
        <v>2521</v>
      </c>
      <c r="K13" s="319"/>
    </row>
    <row r="14" spans="1:11" ht="60" customHeight="1" x14ac:dyDescent="0.3">
      <c r="A14" s="345" t="s">
        <v>1920</v>
      </c>
      <c r="B14" s="346" t="s">
        <v>2308</v>
      </c>
      <c r="C14" s="334" t="s">
        <v>1301</v>
      </c>
      <c r="D14" s="390">
        <v>500000</v>
      </c>
      <c r="E14" s="390">
        <f>D14</f>
        <v>500000</v>
      </c>
      <c r="F14" s="390"/>
      <c r="G14" s="390"/>
      <c r="H14" s="334" t="s">
        <v>3042</v>
      </c>
      <c r="I14" s="319" t="s">
        <v>595</v>
      </c>
      <c r="J14" s="319" t="s">
        <v>44</v>
      </c>
      <c r="K14" s="319"/>
    </row>
    <row r="15" spans="1:11" ht="64.95" customHeight="1" x14ac:dyDescent="0.3">
      <c r="A15" s="345" t="s">
        <v>1921</v>
      </c>
      <c r="B15" s="346" t="s">
        <v>2308</v>
      </c>
      <c r="C15" s="334" t="s">
        <v>2520</v>
      </c>
      <c r="D15" s="391">
        <v>800000</v>
      </c>
      <c r="E15" s="390">
        <f>D15</f>
        <v>800000</v>
      </c>
      <c r="F15" s="391"/>
      <c r="G15" s="391"/>
      <c r="H15" s="334" t="s">
        <v>1932</v>
      </c>
      <c r="I15" s="319" t="s">
        <v>595</v>
      </c>
      <c r="J15" s="319" t="s">
        <v>44</v>
      </c>
      <c r="K15" s="319"/>
    </row>
    <row r="16" spans="1:11" ht="46.8" x14ac:dyDescent="0.3">
      <c r="A16" s="345" t="s">
        <v>1922</v>
      </c>
      <c r="B16" s="346" t="s">
        <v>2308</v>
      </c>
      <c r="C16" s="334" t="s">
        <v>2519</v>
      </c>
      <c r="D16" s="391">
        <v>50000</v>
      </c>
      <c r="E16" s="390">
        <f>D16</f>
        <v>50000</v>
      </c>
      <c r="F16" s="391"/>
      <c r="G16" s="391"/>
      <c r="H16" s="334" t="s">
        <v>1494</v>
      </c>
      <c r="I16" s="319" t="s">
        <v>1622</v>
      </c>
      <c r="J16" s="319" t="s">
        <v>298</v>
      </c>
      <c r="K16" s="319"/>
    </row>
    <row r="17" spans="1:11" ht="96" customHeight="1" x14ac:dyDescent="0.3">
      <c r="A17" s="345" t="s">
        <v>1923</v>
      </c>
      <c r="B17" s="346" t="s">
        <v>2308</v>
      </c>
      <c r="C17" s="334" t="s">
        <v>1930</v>
      </c>
      <c r="D17" s="391">
        <v>50000</v>
      </c>
      <c r="E17" s="390">
        <f>(D17-F17)</f>
        <v>18500</v>
      </c>
      <c r="F17" s="505">
        <v>31500</v>
      </c>
      <c r="G17" s="391"/>
      <c r="H17" s="334" t="s">
        <v>3041</v>
      </c>
      <c r="I17" s="319" t="s">
        <v>607</v>
      </c>
      <c r="J17" s="319" t="s">
        <v>2969</v>
      </c>
      <c r="K17" s="319" t="s">
        <v>2970</v>
      </c>
    </row>
    <row r="18" spans="1:11" ht="78" x14ac:dyDescent="0.3">
      <c r="A18" s="345" t="s">
        <v>1924</v>
      </c>
      <c r="B18" s="346" t="s">
        <v>30</v>
      </c>
      <c r="C18" s="334" t="s">
        <v>1928</v>
      </c>
      <c r="D18" s="390"/>
      <c r="E18" s="390"/>
      <c r="F18" s="391"/>
      <c r="G18" s="391"/>
      <c r="H18" s="334" t="s">
        <v>1929</v>
      </c>
      <c r="I18" s="319" t="s">
        <v>595</v>
      </c>
      <c r="J18" s="401" t="s">
        <v>3287</v>
      </c>
      <c r="K18" s="319"/>
    </row>
    <row r="19" spans="1:11" ht="84.75" customHeight="1" x14ac:dyDescent="0.3">
      <c r="A19" s="345" t="s">
        <v>1925</v>
      </c>
      <c r="B19" s="346" t="s">
        <v>30</v>
      </c>
      <c r="C19" s="334" t="s">
        <v>2389</v>
      </c>
      <c r="D19" s="391"/>
      <c r="E19" s="391"/>
      <c r="F19" s="391"/>
      <c r="G19" s="391"/>
      <c r="H19" s="334" t="s">
        <v>1931</v>
      </c>
      <c r="I19" s="319" t="s">
        <v>595</v>
      </c>
      <c r="J19" s="319" t="s">
        <v>44</v>
      </c>
      <c r="K19" s="319"/>
    </row>
    <row r="20" spans="1:11" ht="44.25" customHeight="1" x14ac:dyDescent="0.3">
      <c r="A20" s="345" t="s">
        <v>1926</v>
      </c>
      <c r="B20" s="346" t="s">
        <v>30</v>
      </c>
      <c r="C20" s="334" t="s">
        <v>1485</v>
      </c>
      <c r="D20" s="390"/>
      <c r="E20" s="390"/>
      <c r="F20" s="391"/>
      <c r="G20" s="391"/>
      <c r="H20" s="334" t="s">
        <v>1486</v>
      </c>
      <c r="I20" s="319" t="s">
        <v>1622</v>
      </c>
      <c r="J20" s="319" t="s">
        <v>298</v>
      </c>
      <c r="K20" s="319"/>
    </row>
    <row r="21" spans="1:11" ht="22.5" customHeight="1" x14ac:dyDescent="0.3">
      <c r="A21" s="345" t="s">
        <v>1927</v>
      </c>
      <c r="B21" s="346" t="s">
        <v>30</v>
      </c>
      <c r="C21" s="334" t="s">
        <v>2388</v>
      </c>
      <c r="D21" s="390"/>
      <c r="E21" s="391"/>
      <c r="F21" s="391"/>
      <c r="G21" s="391"/>
      <c r="H21" s="345" t="s">
        <v>1917</v>
      </c>
      <c r="I21" s="319" t="s">
        <v>319</v>
      </c>
      <c r="J21" s="319" t="s">
        <v>1967</v>
      </c>
      <c r="K21" s="319"/>
    </row>
    <row r="22" spans="1:11" ht="51.6" customHeight="1" x14ac:dyDescent="0.3">
      <c r="A22" s="345" t="s">
        <v>2791</v>
      </c>
      <c r="B22" s="346" t="s">
        <v>2308</v>
      </c>
      <c r="C22" s="333" t="s">
        <v>3203</v>
      </c>
      <c r="D22" s="485">
        <v>182730.75</v>
      </c>
      <c r="E22" s="493">
        <v>164457.68</v>
      </c>
      <c r="F22" s="493">
        <v>18273.07</v>
      </c>
      <c r="G22" s="434"/>
      <c r="H22" s="333" t="s">
        <v>3204</v>
      </c>
      <c r="I22" s="333" t="s">
        <v>1622</v>
      </c>
      <c r="J22" s="319" t="s">
        <v>3212</v>
      </c>
      <c r="K22" s="319" t="s">
        <v>3190</v>
      </c>
    </row>
    <row r="23" spans="1:11" ht="75.75" customHeight="1" x14ac:dyDescent="0.3">
      <c r="A23" s="345" t="s">
        <v>2944</v>
      </c>
      <c r="B23" s="346" t="s">
        <v>2308</v>
      </c>
      <c r="C23" s="333" t="s">
        <v>3053</v>
      </c>
      <c r="D23" s="461">
        <v>2357297</v>
      </c>
      <c r="E23" s="391">
        <v>1197552</v>
      </c>
      <c r="F23" s="505">
        <v>1159745.44</v>
      </c>
      <c r="G23" s="391"/>
      <c r="H23" s="506" t="s">
        <v>3054</v>
      </c>
      <c r="I23" s="319" t="s">
        <v>2965</v>
      </c>
      <c r="J23" s="319" t="s">
        <v>2945</v>
      </c>
      <c r="K23" s="319" t="s">
        <v>2946</v>
      </c>
    </row>
    <row r="24" spans="1:11" x14ac:dyDescent="0.3">
      <c r="A24" s="577" t="s">
        <v>1933</v>
      </c>
      <c r="B24" s="577"/>
      <c r="C24" s="577"/>
      <c r="D24" s="577"/>
      <c r="E24" s="577"/>
      <c r="F24" s="577"/>
      <c r="G24" s="577"/>
      <c r="H24" s="577"/>
      <c r="I24" s="577"/>
      <c r="J24" s="577"/>
      <c r="K24" s="577"/>
    </row>
    <row r="25" spans="1:11" ht="182.25" customHeight="1" x14ac:dyDescent="0.3">
      <c r="A25" s="345" t="s">
        <v>1934</v>
      </c>
      <c r="B25" s="346" t="s">
        <v>2308</v>
      </c>
      <c r="C25" s="334" t="s">
        <v>1945</v>
      </c>
      <c r="D25" s="390">
        <v>100000</v>
      </c>
      <c r="E25" s="390">
        <f>D25</f>
        <v>100000</v>
      </c>
      <c r="F25" s="390"/>
      <c r="G25" s="390"/>
      <c r="H25" s="334" t="s">
        <v>3040</v>
      </c>
      <c r="I25" s="319" t="s">
        <v>595</v>
      </c>
      <c r="J25" s="319" t="s">
        <v>1614</v>
      </c>
      <c r="K25" s="319"/>
    </row>
    <row r="26" spans="1:11" ht="102" customHeight="1" x14ac:dyDescent="0.3">
      <c r="A26" s="345" t="s">
        <v>1936</v>
      </c>
      <c r="B26" s="346" t="s">
        <v>2308</v>
      </c>
      <c r="C26" s="334" t="s">
        <v>1946</v>
      </c>
      <c r="D26" s="390">
        <v>50000</v>
      </c>
      <c r="E26" s="390">
        <f>D26</f>
        <v>50000</v>
      </c>
      <c r="F26" s="390"/>
      <c r="G26" s="390"/>
      <c r="H26" s="334" t="s">
        <v>1947</v>
      </c>
      <c r="I26" s="319" t="s">
        <v>595</v>
      </c>
      <c r="J26" s="319" t="s">
        <v>1614</v>
      </c>
      <c r="K26" s="319"/>
    </row>
    <row r="27" spans="1:11" ht="198" customHeight="1" x14ac:dyDescent="0.3">
      <c r="A27" s="345" t="s">
        <v>1938</v>
      </c>
      <c r="B27" s="346" t="s">
        <v>2308</v>
      </c>
      <c r="C27" s="334" t="s">
        <v>1949</v>
      </c>
      <c r="D27" s="391">
        <v>200000</v>
      </c>
      <c r="E27" s="391">
        <f>D27</f>
        <v>200000</v>
      </c>
      <c r="F27" s="391"/>
      <c r="G27" s="391"/>
      <c r="H27" s="334" t="s">
        <v>3039</v>
      </c>
      <c r="I27" s="319" t="s">
        <v>595</v>
      </c>
      <c r="J27" s="319" t="s">
        <v>1614</v>
      </c>
      <c r="K27" s="319"/>
    </row>
    <row r="28" spans="1:11" ht="174.75" customHeight="1" x14ac:dyDescent="0.3">
      <c r="A28" s="345" t="s">
        <v>1939</v>
      </c>
      <c r="B28" s="346" t="s">
        <v>30</v>
      </c>
      <c r="C28" s="334" t="s">
        <v>1935</v>
      </c>
      <c r="D28" s="390"/>
      <c r="E28" s="390"/>
      <c r="F28" s="390"/>
      <c r="G28" s="390"/>
      <c r="H28" s="334" t="s">
        <v>3038</v>
      </c>
      <c r="I28" s="319" t="s">
        <v>595</v>
      </c>
      <c r="J28" s="319" t="s">
        <v>1614</v>
      </c>
      <c r="K28" s="319"/>
    </row>
    <row r="29" spans="1:11" ht="136.5" customHeight="1" x14ac:dyDescent="0.3">
      <c r="A29" s="345" t="s">
        <v>1941</v>
      </c>
      <c r="B29" s="346" t="s">
        <v>30</v>
      </c>
      <c r="C29" s="334" t="s">
        <v>1940</v>
      </c>
      <c r="D29" s="390">
        <v>200000</v>
      </c>
      <c r="E29" s="390">
        <v>40000</v>
      </c>
      <c r="F29" s="390">
        <v>160000</v>
      </c>
      <c r="G29" s="404"/>
      <c r="H29" s="334" t="s">
        <v>2883</v>
      </c>
      <c r="I29" s="319" t="s">
        <v>543</v>
      </c>
      <c r="J29" s="319" t="s">
        <v>1614</v>
      </c>
      <c r="K29" s="319"/>
    </row>
    <row r="30" spans="1:11" ht="296.39999999999998" x14ac:dyDescent="0.3">
      <c r="A30" s="345" t="s">
        <v>1943</v>
      </c>
      <c r="B30" s="346" t="s">
        <v>30</v>
      </c>
      <c r="C30" s="334" t="s">
        <v>1937</v>
      </c>
      <c r="D30" s="391"/>
      <c r="E30" s="391"/>
      <c r="F30" s="391"/>
      <c r="G30" s="391"/>
      <c r="H30" s="334" t="s">
        <v>3044</v>
      </c>
      <c r="I30" s="319" t="s">
        <v>595</v>
      </c>
      <c r="J30" s="319" t="s">
        <v>1614</v>
      </c>
      <c r="K30" s="319"/>
    </row>
    <row r="31" spans="1:11" ht="57" customHeight="1" x14ac:dyDescent="0.3">
      <c r="A31" s="345" t="s">
        <v>1944</v>
      </c>
      <c r="B31" s="346" t="s">
        <v>30</v>
      </c>
      <c r="C31" s="334" t="s">
        <v>2525</v>
      </c>
      <c r="D31" s="390"/>
      <c r="E31" s="390"/>
      <c r="F31" s="391"/>
      <c r="G31" s="391"/>
      <c r="H31" s="334" t="s">
        <v>2526</v>
      </c>
      <c r="I31" s="319" t="s">
        <v>595</v>
      </c>
      <c r="J31" s="319" t="s">
        <v>1614</v>
      </c>
      <c r="K31" s="319"/>
    </row>
    <row r="32" spans="1:11" x14ac:dyDescent="0.3">
      <c r="D32" s="394">
        <f>SUM(D4:D30)</f>
        <v>11317173.699999999</v>
      </c>
      <c r="E32" s="394"/>
      <c r="F32" s="394"/>
      <c r="G32" s="394"/>
    </row>
    <row r="33" spans="4:7" x14ac:dyDescent="0.3">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5"/>
  <sheetViews>
    <sheetView view="pageBreakPreview" zoomScale="60" zoomScaleNormal="60" zoomScalePageLayoutView="70" workbookViewId="0">
      <selection activeCell="J12" sqref="J12"/>
    </sheetView>
  </sheetViews>
  <sheetFormatPr defaultColWidth="9.109375" defaultRowHeight="15.6" outlineLevelCol="1" x14ac:dyDescent="0.3"/>
  <cols>
    <col min="1" max="1" width="15.5546875" style="349" customWidth="1"/>
    <col min="2" max="2" width="15.5546875" style="350" customWidth="1"/>
    <col min="3" max="3" width="48.5546875" style="351" customWidth="1"/>
    <col min="4" max="4" width="17" style="350" customWidth="1"/>
    <col min="5" max="5" width="15.44140625" style="350" customWidth="1"/>
    <col min="6" max="6" width="19.88671875" style="350" customWidth="1"/>
    <col min="7" max="7" width="15" style="350" customWidth="1"/>
    <col min="8" max="8" width="52.109375" style="352" customWidth="1"/>
    <col min="9" max="9" width="16.5546875" style="377" customWidth="1"/>
    <col min="10" max="10" width="26.44140625" style="377" customWidth="1"/>
    <col min="11" max="11" width="17.33203125" style="402" customWidth="1" outlineLevel="1"/>
    <col min="12" max="16384" width="9.109375" style="327"/>
  </cols>
  <sheetData>
    <row r="1" spans="1:11" s="337" customFormat="1" ht="48"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3">
      <c r="A2" s="582" t="s">
        <v>2302</v>
      </c>
      <c r="B2" s="582"/>
      <c r="C2" s="582"/>
      <c r="D2" s="582"/>
      <c r="E2" s="582"/>
      <c r="F2" s="582"/>
      <c r="G2" s="582"/>
      <c r="H2" s="582"/>
      <c r="I2" s="582"/>
      <c r="J2" s="582"/>
      <c r="K2" s="582"/>
    </row>
    <row r="3" spans="1:11" s="388" customFormat="1" x14ac:dyDescent="0.3">
      <c r="A3" s="577" t="s">
        <v>1950</v>
      </c>
      <c r="B3" s="577"/>
      <c r="C3" s="577"/>
      <c r="D3" s="577"/>
      <c r="E3" s="577"/>
      <c r="F3" s="577"/>
      <c r="G3" s="577"/>
      <c r="H3" s="577"/>
      <c r="I3" s="577"/>
      <c r="J3" s="577"/>
      <c r="K3" s="577"/>
    </row>
    <row r="4" spans="1:11" ht="46.8" x14ac:dyDescent="0.3">
      <c r="A4" s="345" t="s">
        <v>1951</v>
      </c>
      <c r="B4" s="346" t="s">
        <v>2308</v>
      </c>
      <c r="C4" s="333" t="s">
        <v>634</v>
      </c>
      <c r="D4" s="429">
        <v>100000</v>
      </c>
      <c r="E4" s="429">
        <f>D4</f>
        <v>100000</v>
      </c>
      <c r="F4" s="429"/>
      <c r="G4" s="429"/>
      <c r="H4" s="334" t="s">
        <v>2529</v>
      </c>
      <c r="I4" s="319" t="s">
        <v>1624</v>
      </c>
      <c r="J4" s="319" t="s">
        <v>44</v>
      </c>
      <c r="K4" s="319"/>
    </row>
    <row r="5" spans="1:11" ht="46.8" x14ac:dyDescent="0.3">
      <c r="A5" s="345" t="s">
        <v>1952</v>
      </c>
      <c r="B5" s="346" t="s">
        <v>2308</v>
      </c>
      <c r="C5" s="333" t="s">
        <v>2541</v>
      </c>
      <c r="D5" s="430">
        <v>200000</v>
      </c>
      <c r="E5" s="429">
        <f>D5</f>
        <v>200000</v>
      </c>
      <c r="F5" s="429"/>
      <c r="G5" s="429"/>
      <c r="H5" s="334" t="s">
        <v>2542</v>
      </c>
      <c r="I5" s="319" t="s">
        <v>595</v>
      </c>
      <c r="J5" s="319" t="s">
        <v>44</v>
      </c>
      <c r="K5" s="319"/>
    </row>
    <row r="6" spans="1:11" ht="31.2" x14ac:dyDescent="0.3">
      <c r="A6" s="345" t="s">
        <v>1953</v>
      </c>
      <c r="B6" s="346" t="s">
        <v>30</v>
      </c>
      <c r="C6" s="333" t="s">
        <v>2535</v>
      </c>
      <c r="D6" s="429"/>
      <c r="E6" s="429"/>
      <c r="F6" s="429"/>
      <c r="G6" s="429"/>
      <c r="H6" s="334" t="s">
        <v>1960</v>
      </c>
      <c r="I6" s="319" t="s">
        <v>595</v>
      </c>
      <c r="J6" s="319" t="s">
        <v>44</v>
      </c>
      <c r="K6" s="319"/>
    </row>
    <row r="7" spans="1:11" ht="62.4" x14ac:dyDescent="0.3">
      <c r="A7" s="345" t="s">
        <v>1954</v>
      </c>
      <c r="B7" s="346" t="s">
        <v>30</v>
      </c>
      <c r="C7" s="333" t="s">
        <v>2530</v>
      </c>
      <c r="D7" s="429"/>
      <c r="E7" s="429"/>
      <c r="F7" s="429"/>
      <c r="G7" s="429"/>
      <c r="H7" s="334" t="s">
        <v>2531</v>
      </c>
      <c r="I7" s="319" t="s">
        <v>595</v>
      </c>
      <c r="J7" s="319" t="s">
        <v>3292</v>
      </c>
      <c r="K7" s="319"/>
    </row>
    <row r="8" spans="1:11" ht="46.8" x14ac:dyDescent="0.3">
      <c r="A8" s="345" t="s">
        <v>1955</v>
      </c>
      <c r="B8" s="346" t="s">
        <v>30</v>
      </c>
      <c r="C8" s="333" t="s">
        <v>1956</v>
      </c>
      <c r="D8" s="429"/>
      <c r="E8" s="429"/>
      <c r="F8" s="429"/>
      <c r="G8" s="429"/>
      <c r="H8" s="334" t="s">
        <v>1957</v>
      </c>
      <c r="I8" s="319" t="s">
        <v>595</v>
      </c>
      <c r="J8" s="319" t="s">
        <v>2534</v>
      </c>
      <c r="K8" s="319"/>
    </row>
    <row r="9" spans="1:11" ht="46.8" x14ac:dyDescent="0.3">
      <c r="A9" s="345" t="s">
        <v>1958</v>
      </c>
      <c r="B9" s="346" t="s">
        <v>30</v>
      </c>
      <c r="C9" s="333" t="s">
        <v>2532</v>
      </c>
      <c r="D9" s="429"/>
      <c r="E9" s="429"/>
      <c r="F9" s="429"/>
      <c r="G9" s="429"/>
      <c r="H9" s="334" t="s">
        <v>2533</v>
      </c>
      <c r="I9" s="319" t="s">
        <v>595</v>
      </c>
      <c r="J9" s="319" t="s">
        <v>3292</v>
      </c>
      <c r="K9" s="319"/>
    </row>
    <row r="10" spans="1:11" ht="62.4" x14ac:dyDescent="0.3">
      <c r="A10" s="345" t="s">
        <v>1959</v>
      </c>
      <c r="B10" s="346" t="s">
        <v>30</v>
      </c>
      <c r="C10" s="333" t="s">
        <v>640</v>
      </c>
      <c r="D10" s="429"/>
      <c r="E10" s="429"/>
      <c r="F10" s="429"/>
      <c r="G10" s="429"/>
      <c r="H10" s="334" t="s">
        <v>2540</v>
      </c>
      <c r="I10" s="319" t="s">
        <v>595</v>
      </c>
      <c r="J10" s="319" t="s">
        <v>3292</v>
      </c>
      <c r="K10" s="319"/>
    </row>
    <row r="11" spans="1:11" ht="46.8" x14ac:dyDescent="0.3">
      <c r="A11" s="345" t="s">
        <v>1961</v>
      </c>
      <c r="B11" s="346" t="s">
        <v>30</v>
      </c>
      <c r="C11" s="333" t="s">
        <v>2527</v>
      </c>
      <c r="D11" s="429"/>
      <c r="E11" s="429"/>
      <c r="F11" s="429"/>
      <c r="G11" s="429"/>
      <c r="H11" s="334" t="s">
        <v>2680</v>
      </c>
      <c r="I11" s="319" t="s">
        <v>595</v>
      </c>
      <c r="J11" s="319" t="s">
        <v>2536</v>
      </c>
      <c r="K11" s="319"/>
    </row>
    <row r="12" spans="1:11" ht="308.39999999999998" customHeight="1" x14ac:dyDescent="0.3">
      <c r="A12" s="345" t="s">
        <v>3421</v>
      </c>
      <c r="B12" s="346" t="s">
        <v>2308</v>
      </c>
      <c r="C12" s="333" t="s">
        <v>3422</v>
      </c>
      <c r="D12" s="429">
        <v>4000000</v>
      </c>
      <c r="E12" s="429">
        <v>600000</v>
      </c>
      <c r="F12" s="429">
        <v>3400000</v>
      </c>
      <c r="G12" s="429"/>
      <c r="H12" s="334" t="s">
        <v>3423</v>
      </c>
      <c r="I12" s="319" t="s">
        <v>1655</v>
      </c>
      <c r="J12" s="319" t="s">
        <v>44</v>
      </c>
      <c r="K12" s="319" t="s">
        <v>3424</v>
      </c>
    </row>
    <row r="13" spans="1:11" ht="78" x14ac:dyDescent="0.3">
      <c r="A13" s="345" t="s">
        <v>3441</v>
      </c>
      <c r="B13" s="346" t="s">
        <v>2308</v>
      </c>
      <c r="C13" s="333" t="s">
        <v>3442</v>
      </c>
      <c r="D13" s="429">
        <v>998456</v>
      </c>
      <c r="E13" s="429"/>
      <c r="F13" s="429" t="s">
        <v>3443</v>
      </c>
      <c r="G13" s="429" t="s">
        <v>3444</v>
      </c>
      <c r="H13" s="334" t="s">
        <v>3445</v>
      </c>
      <c r="I13" s="319" t="s">
        <v>3246</v>
      </c>
      <c r="J13" s="319" t="s">
        <v>44</v>
      </c>
      <c r="K13" s="319" t="s">
        <v>3424</v>
      </c>
    </row>
    <row r="14" spans="1:11" ht="183.6" customHeight="1" x14ac:dyDescent="0.3">
      <c r="A14" s="345" t="s">
        <v>3515</v>
      </c>
      <c r="B14" s="346" t="s">
        <v>2308</v>
      </c>
      <c r="C14" s="333" t="s">
        <v>3516</v>
      </c>
      <c r="D14" s="429">
        <v>998500</v>
      </c>
      <c r="E14" s="429">
        <v>149775</v>
      </c>
      <c r="F14" s="429">
        <v>848725</v>
      </c>
      <c r="G14" s="429"/>
      <c r="H14" s="352" t="s">
        <v>3527</v>
      </c>
      <c r="I14" s="319" t="s">
        <v>3517</v>
      </c>
      <c r="J14" s="319" t="s">
        <v>44</v>
      </c>
      <c r="K14" s="319" t="s">
        <v>3424</v>
      </c>
    </row>
    <row r="15" spans="1:11" x14ac:dyDescent="0.3">
      <c r="A15" s="577" t="s">
        <v>1963</v>
      </c>
      <c r="B15" s="577"/>
      <c r="C15" s="577"/>
      <c r="D15" s="577"/>
      <c r="E15" s="577"/>
      <c r="F15" s="577"/>
      <c r="G15" s="577"/>
      <c r="H15" s="577"/>
      <c r="I15" s="577"/>
      <c r="J15" s="577"/>
      <c r="K15" s="577"/>
    </row>
    <row r="16" spans="1:11" ht="358.8" x14ac:dyDescent="0.3">
      <c r="A16" s="345" t="s">
        <v>1964</v>
      </c>
      <c r="B16" s="346" t="s">
        <v>2308</v>
      </c>
      <c r="C16" s="333" t="s">
        <v>1970</v>
      </c>
      <c r="D16" s="430">
        <v>6000000</v>
      </c>
      <c r="E16" s="430">
        <f>D16</f>
        <v>6000000</v>
      </c>
      <c r="F16" s="429"/>
      <c r="G16" s="429"/>
      <c r="H16" s="334" t="s">
        <v>3604</v>
      </c>
      <c r="I16" s="319" t="s">
        <v>595</v>
      </c>
      <c r="J16" s="319" t="s">
        <v>1971</v>
      </c>
      <c r="K16" s="319"/>
    </row>
    <row r="17" spans="1:11" ht="78" x14ac:dyDescent="0.3">
      <c r="A17" s="345" t="s">
        <v>1968</v>
      </c>
      <c r="B17" s="346" t="s">
        <v>2308</v>
      </c>
      <c r="C17" s="333" t="s">
        <v>1976</v>
      </c>
      <c r="D17" s="430">
        <v>1719872.24</v>
      </c>
      <c r="E17" s="430">
        <f>D17-G17</f>
        <v>352870.56000000006</v>
      </c>
      <c r="F17" s="429"/>
      <c r="G17" s="429">
        <v>1367001.68</v>
      </c>
      <c r="H17" s="334" t="s">
        <v>2539</v>
      </c>
      <c r="I17" s="319" t="s">
        <v>552</v>
      </c>
      <c r="J17" s="319" t="s">
        <v>44</v>
      </c>
      <c r="K17" s="319" t="s">
        <v>2538</v>
      </c>
    </row>
    <row r="18" spans="1:11" ht="78" x14ac:dyDescent="0.3">
      <c r="A18" s="345" t="s">
        <v>1969</v>
      </c>
      <c r="B18" s="346" t="s">
        <v>2308</v>
      </c>
      <c r="C18" s="333" t="s">
        <v>2543</v>
      </c>
      <c r="D18" s="430">
        <v>499070.55</v>
      </c>
      <c r="E18" s="430">
        <f>D18-G18</f>
        <v>202534.71999999997</v>
      </c>
      <c r="F18" s="429"/>
      <c r="G18" s="429">
        <v>296535.83</v>
      </c>
      <c r="H18" s="334" t="s">
        <v>3011</v>
      </c>
      <c r="I18" s="319" t="s">
        <v>552</v>
      </c>
      <c r="J18" s="319" t="s">
        <v>44</v>
      </c>
      <c r="K18" s="319" t="s">
        <v>2544</v>
      </c>
    </row>
    <row r="19" spans="1:11" ht="78" x14ac:dyDescent="0.3">
      <c r="A19" s="345" t="s">
        <v>1972</v>
      </c>
      <c r="B19" s="346" t="s">
        <v>2308</v>
      </c>
      <c r="C19" s="333" t="s">
        <v>1973</v>
      </c>
      <c r="D19" s="430">
        <v>759277.95</v>
      </c>
      <c r="E19" s="430">
        <f>D19-G19</f>
        <v>113891.6925</v>
      </c>
      <c r="F19" s="429"/>
      <c r="G19" s="429">
        <f>D19*85%</f>
        <v>645386.25749999995</v>
      </c>
      <c r="H19" s="334" t="s">
        <v>1974</v>
      </c>
      <c r="I19" s="319" t="s">
        <v>1524</v>
      </c>
      <c r="J19" s="319" t="s">
        <v>44</v>
      </c>
      <c r="K19" s="319" t="s">
        <v>2311</v>
      </c>
    </row>
    <row r="20" spans="1:11" s="331" customFormat="1" ht="218.4" x14ac:dyDescent="0.3">
      <c r="A20" s="345" t="s">
        <v>1975</v>
      </c>
      <c r="B20" s="346" t="s">
        <v>2308</v>
      </c>
      <c r="C20" s="333" t="s">
        <v>2002</v>
      </c>
      <c r="D20" s="430">
        <v>4190000</v>
      </c>
      <c r="E20" s="429">
        <f t="shared" ref="E20" si="0">D20</f>
        <v>4190000</v>
      </c>
      <c r="F20" s="429"/>
      <c r="G20" s="431"/>
      <c r="H20" s="333" t="s">
        <v>3605</v>
      </c>
      <c r="I20" s="319" t="s">
        <v>595</v>
      </c>
      <c r="J20" s="319" t="s">
        <v>3287</v>
      </c>
      <c r="K20" s="502"/>
    </row>
    <row r="21" spans="1:11" s="331" customFormat="1" ht="78" x14ac:dyDescent="0.3">
      <c r="A21" s="345" t="s">
        <v>2911</v>
      </c>
      <c r="B21" s="346" t="s">
        <v>2308</v>
      </c>
      <c r="C21" s="333" t="s">
        <v>2002</v>
      </c>
      <c r="D21" s="454">
        <v>287198</v>
      </c>
      <c r="E21" s="429" t="s">
        <v>2912</v>
      </c>
      <c r="F21" s="429"/>
      <c r="G21" s="391" t="s">
        <v>2928</v>
      </c>
      <c r="H21" s="333" t="s">
        <v>3615</v>
      </c>
      <c r="I21" s="319" t="s">
        <v>2765</v>
      </c>
      <c r="J21" s="319" t="s">
        <v>2058</v>
      </c>
      <c r="K21" s="319" t="s">
        <v>2916</v>
      </c>
    </row>
    <row r="22" spans="1:11" ht="234" x14ac:dyDescent="0.3">
      <c r="A22" s="345" t="s">
        <v>1977</v>
      </c>
      <c r="B22" s="346" t="s">
        <v>2308</v>
      </c>
      <c r="C22" s="335" t="s">
        <v>1980</v>
      </c>
      <c r="D22" s="430">
        <v>5000000</v>
      </c>
      <c r="E22" s="430">
        <v>50000</v>
      </c>
      <c r="F22" s="429"/>
      <c r="G22" s="429"/>
      <c r="H22" s="334" t="s">
        <v>2982</v>
      </c>
      <c r="I22" s="319" t="s">
        <v>595</v>
      </c>
      <c r="J22" s="319" t="s">
        <v>3293</v>
      </c>
      <c r="K22" s="319"/>
    </row>
    <row r="23" spans="1:11" ht="78" x14ac:dyDescent="0.3">
      <c r="A23" s="345" t="s">
        <v>1979</v>
      </c>
      <c r="B23" s="346" t="s">
        <v>2308</v>
      </c>
      <c r="C23" s="335" t="s">
        <v>2578</v>
      </c>
      <c r="D23" s="430">
        <v>624428.17000000004</v>
      </c>
      <c r="E23" s="430">
        <f>D23-G23</f>
        <v>102766.63000000006</v>
      </c>
      <c r="F23" s="429"/>
      <c r="G23" s="429">
        <v>521661.54</v>
      </c>
      <c r="H23" s="334" t="s">
        <v>2580</v>
      </c>
      <c r="I23" s="319" t="s">
        <v>552</v>
      </c>
      <c r="J23" s="319" t="s">
        <v>44</v>
      </c>
      <c r="K23" s="319" t="s">
        <v>2544</v>
      </c>
    </row>
    <row r="24" spans="1:11" ht="78" x14ac:dyDescent="0.3">
      <c r="A24" s="345" t="s">
        <v>1981</v>
      </c>
      <c r="B24" s="346" t="s">
        <v>2308</v>
      </c>
      <c r="C24" s="335" t="s">
        <v>2579</v>
      </c>
      <c r="D24" s="430">
        <v>266489.19</v>
      </c>
      <c r="E24" s="430">
        <f>D24-G24</f>
        <v>45115.880000000005</v>
      </c>
      <c r="F24" s="429"/>
      <c r="G24" s="429">
        <v>221373.31</v>
      </c>
      <c r="H24" s="334" t="s">
        <v>2581</v>
      </c>
      <c r="I24" s="319" t="s">
        <v>552</v>
      </c>
      <c r="J24" s="319" t="s">
        <v>44</v>
      </c>
      <c r="K24" s="319" t="s">
        <v>2544</v>
      </c>
    </row>
    <row r="25" spans="1:11" ht="202.8" x14ac:dyDescent="0.3">
      <c r="A25" s="345" t="s">
        <v>1982</v>
      </c>
      <c r="B25" s="346" t="s">
        <v>2308</v>
      </c>
      <c r="C25" s="333" t="s">
        <v>2560</v>
      </c>
      <c r="D25" s="430">
        <v>3270000</v>
      </c>
      <c r="E25" s="429">
        <f>D25</f>
        <v>3270000</v>
      </c>
      <c r="F25" s="429"/>
      <c r="G25" s="429"/>
      <c r="H25" s="334" t="s">
        <v>3012</v>
      </c>
      <c r="I25" s="319" t="s">
        <v>595</v>
      </c>
      <c r="J25" s="319" t="s">
        <v>3287</v>
      </c>
      <c r="K25" s="319"/>
    </row>
    <row r="26" spans="1:11" ht="111" customHeight="1" x14ac:dyDescent="0.3">
      <c r="A26" s="345" t="s">
        <v>1983</v>
      </c>
      <c r="B26" s="346" t="s">
        <v>2308</v>
      </c>
      <c r="C26" s="333" t="s">
        <v>2575</v>
      </c>
      <c r="D26" s="430">
        <v>1000000</v>
      </c>
      <c r="E26" s="429">
        <f t="shared" ref="E26:E66" si="1">D26</f>
        <v>1000000</v>
      </c>
      <c r="F26" s="429"/>
      <c r="G26" s="429"/>
      <c r="H26" s="334" t="s">
        <v>3013</v>
      </c>
      <c r="I26" s="319" t="s">
        <v>595</v>
      </c>
      <c r="J26" s="319" t="s">
        <v>3289</v>
      </c>
      <c r="K26" s="319"/>
    </row>
    <row r="27" spans="1:11" ht="62.4" x14ac:dyDescent="0.3">
      <c r="A27" s="345" t="s">
        <v>1984</v>
      </c>
      <c r="B27" s="346" t="s">
        <v>2308</v>
      </c>
      <c r="C27" s="333" t="s">
        <v>2576</v>
      </c>
      <c r="D27" s="430">
        <v>1000000</v>
      </c>
      <c r="E27" s="429">
        <f t="shared" si="1"/>
        <v>1000000</v>
      </c>
      <c r="F27" s="429"/>
      <c r="G27" s="429"/>
      <c r="H27" s="334" t="s">
        <v>3014</v>
      </c>
      <c r="I27" s="319" t="s">
        <v>595</v>
      </c>
      <c r="J27" s="319" t="s">
        <v>3294</v>
      </c>
      <c r="K27" s="319"/>
    </row>
    <row r="28" spans="1:11" ht="62.4" x14ac:dyDescent="0.3">
      <c r="A28" s="345" t="s">
        <v>1985</v>
      </c>
      <c r="B28" s="346" t="s">
        <v>2308</v>
      </c>
      <c r="C28" s="333" t="s">
        <v>2574</v>
      </c>
      <c r="D28" s="430">
        <v>1000000</v>
      </c>
      <c r="E28" s="429">
        <f t="shared" si="1"/>
        <v>1000000</v>
      </c>
      <c r="F28" s="429"/>
      <c r="G28" s="429"/>
      <c r="H28" s="334" t="s">
        <v>3015</v>
      </c>
      <c r="I28" s="319" t="s">
        <v>595</v>
      </c>
      <c r="J28" s="319" t="s">
        <v>3287</v>
      </c>
      <c r="K28" s="319"/>
    </row>
    <row r="29" spans="1:11" ht="62.4" x14ac:dyDescent="0.3">
      <c r="A29" s="345" t="s">
        <v>1986</v>
      </c>
      <c r="B29" s="346" t="s">
        <v>2308</v>
      </c>
      <c r="C29" s="333" t="s">
        <v>2573</v>
      </c>
      <c r="D29" s="430">
        <v>800000</v>
      </c>
      <c r="E29" s="429">
        <f t="shared" si="1"/>
        <v>800000</v>
      </c>
      <c r="F29" s="429"/>
      <c r="G29" s="429"/>
      <c r="H29" s="334" t="s">
        <v>3016</v>
      </c>
      <c r="I29" s="319" t="s">
        <v>595</v>
      </c>
      <c r="J29" s="319" t="s">
        <v>3289</v>
      </c>
      <c r="K29" s="319"/>
    </row>
    <row r="30" spans="1:11" ht="62.4" x14ac:dyDescent="0.3">
      <c r="A30" s="345" t="s">
        <v>1987</v>
      </c>
      <c r="B30" s="346" t="s">
        <v>2308</v>
      </c>
      <c r="C30" s="333" t="s">
        <v>2572</v>
      </c>
      <c r="D30" s="430">
        <v>1000000</v>
      </c>
      <c r="E30" s="429">
        <f t="shared" si="1"/>
        <v>1000000</v>
      </c>
      <c r="F30" s="429"/>
      <c r="G30" s="429"/>
      <c r="H30" s="334" t="s">
        <v>3017</v>
      </c>
      <c r="I30" s="319" t="s">
        <v>595</v>
      </c>
      <c r="J30" s="319" t="s">
        <v>3294</v>
      </c>
      <c r="K30" s="319"/>
    </row>
    <row r="31" spans="1:11" ht="109.2" x14ac:dyDescent="0.3">
      <c r="A31" s="345" t="s">
        <v>1988</v>
      </c>
      <c r="B31" s="346" t="s">
        <v>2308</v>
      </c>
      <c r="C31" s="333" t="s">
        <v>2571</v>
      </c>
      <c r="D31" s="430">
        <v>1865582</v>
      </c>
      <c r="E31" s="429">
        <f t="shared" si="1"/>
        <v>1865582</v>
      </c>
      <c r="F31" s="429"/>
      <c r="G31" s="429"/>
      <c r="H31" s="334" t="s">
        <v>3018</v>
      </c>
      <c r="I31" s="319" t="s">
        <v>595</v>
      </c>
      <c r="J31" s="319" t="s">
        <v>60</v>
      </c>
      <c r="K31" s="319"/>
    </row>
    <row r="32" spans="1:11" ht="62.4" x14ac:dyDescent="0.3">
      <c r="A32" s="495" t="s">
        <v>3322</v>
      </c>
      <c r="B32" s="426" t="s">
        <v>2308</v>
      </c>
      <c r="C32" s="496" t="s">
        <v>3323</v>
      </c>
      <c r="D32" s="497">
        <v>200000</v>
      </c>
      <c r="E32" s="498">
        <v>30000</v>
      </c>
      <c r="F32" s="498"/>
      <c r="G32" s="498">
        <v>170000</v>
      </c>
      <c r="H32" s="425" t="s">
        <v>3325</v>
      </c>
      <c r="I32" s="427" t="s">
        <v>3324</v>
      </c>
      <c r="J32" s="427" t="s">
        <v>3327</v>
      </c>
      <c r="K32" s="427" t="s">
        <v>3062</v>
      </c>
    </row>
    <row r="33" spans="1:11" ht="109.2" x14ac:dyDescent="0.3">
      <c r="A33" s="345" t="s">
        <v>1989</v>
      </c>
      <c r="B33" s="346" t="s">
        <v>2308</v>
      </c>
      <c r="C33" s="333" t="s">
        <v>2570</v>
      </c>
      <c r="D33" s="430">
        <v>1865582</v>
      </c>
      <c r="E33" s="429">
        <f t="shared" si="1"/>
        <v>1865582</v>
      </c>
      <c r="F33" s="429"/>
      <c r="G33" s="429"/>
      <c r="H33" s="334" t="s">
        <v>3019</v>
      </c>
      <c r="I33" s="319" t="s">
        <v>595</v>
      </c>
      <c r="J33" s="427" t="s">
        <v>3327</v>
      </c>
      <c r="K33" s="319"/>
    </row>
    <row r="34" spans="1:11" ht="78" x14ac:dyDescent="0.3">
      <c r="A34" s="345" t="s">
        <v>1990</v>
      </c>
      <c r="B34" s="346" t="s">
        <v>2308</v>
      </c>
      <c r="C34" s="333" t="s">
        <v>2557</v>
      </c>
      <c r="D34" s="430">
        <v>550000</v>
      </c>
      <c r="E34" s="429">
        <f t="shared" si="1"/>
        <v>550000</v>
      </c>
      <c r="F34" s="429"/>
      <c r="G34" s="429"/>
      <c r="H34" s="334" t="s">
        <v>1978</v>
      </c>
      <c r="I34" s="319" t="s">
        <v>595</v>
      </c>
      <c r="J34" s="319" t="s">
        <v>174</v>
      </c>
      <c r="K34" s="319"/>
    </row>
    <row r="35" spans="1:11" ht="109.2" x14ac:dyDescent="0.3">
      <c r="A35" s="345" t="s">
        <v>1991</v>
      </c>
      <c r="B35" s="346" t="s">
        <v>2308</v>
      </c>
      <c r="C35" s="333" t="s">
        <v>2569</v>
      </c>
      <c r="D35" s="430">
        <v>1403414</v>
      </c>
      <c r="E35" s="429">
        <f t="shared" si="1"/>
        <v>1403414</v>
      </c>
      <c r="F35" s="429"/>
      <c r="G35" s="429"/>
      <c r="H35" s="334" t="s">
        <v>3010</v>
      </c>
      <c r="I35" s="319" t="s">
        <v>595</v>
      </c>
      <c r="J35" s="319" t="s">
        <v>174</v>
      </c>
      <c r="K35" s="319"/>
    </row>
    <row r="36" spans="1:11" ht="46.8" x14ac:dyDescent="0.3">
      <c r="A36" s="345" t="s">
        <v>1992</v>
      </c>
      <c r="B36" s="346" t="s">
        <v>2308</v>
      </c>
      <c r="C36" s="333" t="s">
        <v>2568</v>
      </c>
      <c r="D36" s="430">
        <v>1403414</v>
      </c>
      <c r="E36" s="429">
        <f t="shared" si="1"/>
        <v>1403414</v>
      </c>
      <c r="F36" s="429"/>
      <c r="G36" s="429"/>
      <c r="H36" s="334" t="s">
        <v>656</v>
      </c>
      <c r="I36" s="319" t="s">
        <v>595</v>
      </c>
      <c r="J36" s="319" t="s">
        <v>174</v>
      </c>
      <c r="K36" s="319"/>
    </row>
    <row r="37" spans="1:11" ht="78" x14ac:dyDescent="0.3">
      <c r="A37" s="345" t="s">
        <v>1993</v>
      </c>
      <c r="B37" s="346" t="s">
        <v>2308</v>
      </c>
      <c r="C37" s="333" t="s">
        <v>2567</v>
      </c>
      <c r="D37" s="430">
        <v>1118786</v>
      </c>
      <c r="E37" s="429">
        <f t="shared" si="1"/>
        <v>1118786</v>
      </c>
      <c r="F37" s="430"/>
      <c r="G37" s="429"/>
      <c r="H37" s="334" t="s">
        <v>3020</v>
      </c>
      <c r="I37" s="319" t="s">
        <v>595</v>
      </c>
      <c r="J37" s="319" t="s">
        <v>88</v>
      </c>
      <c r="K37" s="319"/>
    </row>
    <row r="38" spans="1:11" ht="78" x14ac:dyDescent="0.3">
      <c r="A38" s="345" t="s">
        <v>1994</v>
      </c>
      <c r="B38" s="346" t="s">
        <v>2308</v>
      </c>
      <c r="C38" s="333" t="s">
        <v>2566</v>
      </c>
      <c r="D38" s="430">
        <v>1118786</v>
      </c>
      <c r="E38" s="429">
        <f t="shared" si="1"/>
        <v>1118786</v>
      </c>
      <c r="F38" s="430"/>
      <c r="G38" s="429"/>
      <c r="H38" s="334" t="s">
        <v>3021</v>
      </c>
      <c r="I38" s="319" t="s">
        <v>595</v>
      </c>
      <c r="J38" s="319" t="s">
        <v>88</v>
      </c>
      <c r="K38" s="319"/>
    </row>
    <row r="39" spans="1:11" ht="93.6" x14ac:dyDescent="0.3">
      <c r="A39" s="345" t="s">
        <v>1995</v>
      </c>
      <c r="B39" s="346" t="s">
        <v>2308</v>
      </c>
      <c r="C39" s="335" t="s">
        <v>2554</v>
      </c>
      <c r="D39" s="430">
        <v>275000</v>
      </c>
      <c r="E39" s="429">
        <f t="shared" si="1"/>
        <v>275000</v>
      </c>
      <c r="F39" s="429"/>
      <c r="G39" s="429"/>
      <c r="H39" s="334" t="s">
        <v>3037</v>
      </c>
      <c r="I39" s="319" t="s">
        <v>595</v>
      </c>
      <c r="J39" s="319" t="s">
        <v>337</v>
      </c>
      <c r="K39" s="319"/>
    </row>
    <row r="40" spans="1:11" ht="156" x14ac:dyDescent="0.3">
      <c r="A40" s="345" t="s">
        <v>1996</v>
      </c>
      <c r="B40" s="346" t="s">
        <v>2308</v>
      </c>
      <c r="C40" s="333" t="s">
        <v>2565</v>
      </c>
      <c r="D40" s="430">
        <v>1089477</v>
      </c>
      <c r="E40" s="429">
        <f t="shared" si="1"/>
        <v>1089477</v>
      </c>
      <c r="F40" s="429"/>
      <c r="G40" s="429"/>
      <c r="H40" s="334" t="s">
        <v>3022</v>
      </c>
      <c r="I40" s="319" t="s">
        <v>595</v>
      </c>
      <c r="J40" s="319" t="s">
        <v>337</v>
      </c>
      <c r="K40" s="319"/>
    </row>
    <row r="41" spans="1:11" ht="140.4" x14ac:dyDescent="0.3">
      <c r="A41" s="345" t="s">
        <v>1997</v>
      </c>
      <c r="B41" s="346" t="s">
        <v>2308</v>
      </c>
      <c r="C41" s="333" t="s">
        <v>2564</v>
      </c>
      <c r="D41" s="430">
        <v>1089477</v>
      </c>
      <c r="E41" s="429">
        <f t="shared" si="1"/>
        <v>1089477</v>
      </c>
      <c r="F41" s="429"/>
      <c r="G41" s="429"/>
      <c r="H41" s="334" t="s">
        <v>3023</v>
      </c>
      <c r="I41" s="319" t="s">
        <v>595</v>
      </c>
      <c r="J41" s="319" t="s">
        <v>337</v>
      </c>
      <c r="K41" s="319"/>
    </row>
    <row r="42" spans="1:11" ht="46.8" x14ac:dyDescent="0.3">
      <c r="A42" s="345" t="s">
        <v>1999</v>
      </c>
      <c r="B42" s="346" t="s">
        <v>2308</v>
      </c>
      <c r="C42" s="333" t="s">
        <v>2556</v>
      </c>
      <c r="D42" s="430">
        <v>52000</v>
      </c>
      <c r="E42" s="429">
        <f t="shared" si="1"/>
        <v>52000</v>
      </c>
      <c r="F42" s="429"/>
      <c r="G42" s="429"/>
      <c r="H42" s="334" t="s">
        <v>1998</v>
      </c>
      <c r="I42" s="319" t="s">
        <v>595</v>
      </c>
      <c r="J42" s="319" t="s">
        <v>326</v>
      </c>
      <c r="K42" s="319"/>
    </row>
    <row r="43" spans="1:11" ht="156" x14ac:dyDescent="0.3">
      <c r="A43" s="345" t="s">
        <v>2000</v>
      </c>
      <c r="B43" s="346" t="s">
        <v>2308</v>
      </c>
      <c r="C43" s="333" t="s">
        <v>2563</v>
      </c>
      <c r="D43" s="430">
        <v>2417756</v>
      </c>
      <c r="E43" s="429">
        <f t="shared" si="1"/>
        <v>2417756</v>
      </c>
      <c r="F43" s="429"/>
      <c r="G43" s="429"/>
      <c r="H43" s="334" t="s">
        <v>3025</v>
      </c>
      <c r="I43" s="319" t="s">
        <v>595</v>
      </c>
      <c r="J43" s="319" t="s">
        <v>2745</v>
      </c>
      <c r="K43" s="319"/>
    </row>
    <row r="44" spans="1:11" ht="31.2" x14ac:dyDescent="0.3">
      <c r="A44" s="345" t="s">
        <v>2001</v>
      </c>
      <c r="B44" s="346" t="s">
        <v>2308</v>
      </c>
      <c r="C44" s="333" t="s">
        <v>2555</v>
      </c>
      <c r="D44" s="430">
        <v>900000</v>
      </c>
      <c r="E44" s="429">
        <f t="shared" si="1"/>
        <v>900000</v>
      </c>
      <c r="F44" s="429"/>
      <c r="G44" s="429"/>
      <c r="H44" s="334" t="s">
        <v>3024</v>
      </c>
      <c r="I44" s="319" t="s">
        <v>595</v>
      </c>
      <c r="J44" s="319" t="s">
        <v>2746</v>
      </c>
      <c r="K44" s="319"/>
    </row>
    <row r="45" spans="1:11" ht="124.8" x14ac:dyDescent="0.3">
      <c r="A45" s="345" t="s">
        <v>2003</v>
      </c>
      <c r="B45" s="346" t="s">
        <v>2308</v>
      </c>
      <c r="C45" s="333" t="s">
        <v>2559</v>
      </c>
      <c r="D45" s="430">
        <v>3717776</v>
      </c>
      <c r="E45" s="429">
        <f t="shared" si="1"/>
        <v>3717776</v>
      </c>
      <c r="F45" s="429"/>
      <c r="G45" s="429"/>
      <c r="H45" s="334" t="s">
        <v>3026</v>
      </c>
      <c r="I45" s="319" t="s">
        <v>595</v>
      </c>
      <c r="J45" s="319" t="s">
        <v>2746</v>
      </c>
      <c r="K45" s="319"/>
    </row>
    <row r="46" spans="1:11" ht="78" x14ac:dyDescent="0.3">
      <c r="A46" s="345" t="s">
        <v>2004</v>
      </c>
      <c r="B46" s="346" t="s">
        <v>2308</v>
      </c>
      <c r="C46" s="334" t="s">
        <v>2552</v>
      </c>
      <c r="D46" s="429">
        <v>625000</v>
      </c>
      <c r="E46" s="429">
        <f t="shared" ref="E46" si="2">D46</f>
        <v>625000</v>
      </c>
      <c r="F46" s="429"/>
      <c r="G46" s="429"/>
      <c r="H46" s="333" t="s">
        <v>2010</v>
      </c>
      <c r="I46" s="319" t="s">
        <v>595</v>
      </c>
      <c r="J46" s="319" t="s">
        <v>435</v>
      </c>
      <c r="K46" s="319"/>
    </row>
    <row r="47" spans="1:11" ht="78" x14ac:dyDescent="0.3">
      <c r="A47" s="345" t="s">
        <v>2004</v>
      </c>
      <c r="B47" s="346" t="s">
        <v>2308</v>
      </c>
      <c r="C47" s="334" t="s">
        <v>2552</v>
      </c>
      <c r="D47" s="429">
        <v>625000</v>
      </c>
      <c r="E47" s="429">
        <f t="shared" si="1"/>
        <v>625000</v>
      </c>
      <c r="F47" s="429"/>
      <c r="G47" s="429"/>
      <c r="H47" s="333" t="s">
        <v>2010</v>
      </c>
      <c r="I47" s="319" t="s">
        <v>595</v>
      </c>
      <c r="J47" s="319" t="s">
        <v>435</v>
      </c>
      <c r="K47" s="319"/>
    </row>
    <row r="48" spans="1:11" ht="93.6" x14ac:dyDescent="0.3">
      <c r="A48" s="345" t="s">
        <v>2005</v>
      </c>
      <c r="B48" s="346" t="s">
        <v>2308</v>
      </c>
      <c r="C48" s="334" t="s">
        <v>2577</v>
      </c>
      <c r="D48" s="429">
        <v>114959.38</v>
      </c>
      <c r="E48" s="429">
        <f>D48-G48</f>
        <v>17243.910000000003</v>
      </c>
      <c r="F48" s="429"/>
      <c r="G48" s="429">
        <v>97715.47</v>
      </c>
      <c r="H48" s="333" t="s">
        <v>3027</v>
      </c>
      <c r="I48" s="319" t="s">
        <v>552</v>
      </c>
      <c r="J48" s="319" t="s">
        <v>44</v>
      </c>
      <c r="K48" s="319" t="s">
        <v>2544</v>
      </c>
    </row>
    <row r="49" spans="1:11" ht="93.6" x14ac:dyDescent="0.3">
      <c r="A49" s="345" t="s">
        <v>2006</v>
      </c>
      <c r="B49" s="346" t="s">
        <v>2308</v>
      </c>
      <c r="C49" s="335" t="s">
        <v>2722</v>
      </c>
      <c r="D49" s="457">
        <v>365742.25</v>
      </c>
      <c r="E49" s="457">
        <v>54861.34</v>
      </c>
      <c r="F49" s="457"/>
      <c r="G49" s="457">
        <v>310880.90999999997</v>
      </c>
      <c r="H49" s="333" t="s">
        <v>3078</v>
      </c>
      <c r="I49" s="319" t="s">
        <v>595</v>
      </c>
      <c r="J49" s="319" t="s">
        <v>2410</v>
      </c>
      <c r="K49" s="319" t="s">
        <v>2926</v>
      </c>
    </row>
    <row r="50" spans="1:11" s="330" customFormat="1" ht="69" customHeight="1" x14ac:dyDescent="0.3">
      <c r="A50" s="345" t="s">
        <v>2007</v>
      </c>
      <c r="B50" s="346" t="s">
        <v>2308</v>
      </c>
      <c r="C50" s="335" t="s">
        <v>2553</v>
      </c>
      <c r="D50" s="432">
        <v>500000</v>
      </c>
      <c r="E50" s="429">
        <f t="shared" si="1"/>
        <v>500000</v>
      </c>
      <c r="F50" s="433"/>
      <c r="G50" s="433"/>
      <c r="H50" s="347" t="s">
        <v>3079</v>
      </c>
      <c r="I50" s="319" t="s">
        <v>595</v>
      </c>
      <c r="J50" s="319" t="s">
        <v>298</v>
      </c>
      <c r="K50" s="401"/>
    </row>
    <row r="51" spans="1:11" ht="31.2" x14ac:dyDescent="0.3">
      <c r="A51" s="345" t="s">
        <v>2008</v>
      </c>
      <c r="B51" s="346" t="s">
        <v>2308</v>
      </c>
      <c r="C51" s="333" t="s">
        <v>2558</v>
      </c>
      <c r="D51" s="430">
        <v>2190000</v>
      </c>
      <c r="E51" s="429">
        <f t="shared" si="1"/>
        <v>2190000</v>
      </c>
      <c r="F51" s="429"/>
      <c r="G51" s="429"/>
      <c r="H51" s="334" t="s">
        <v>3028</v>
      </c>
      <c r="I51" s="319" t="s">
        <v>543</v>
      </c>
      <c r="J51" s="319" t="s">
        <v>435</v>
      </c>
      <c r="K51" s="319"/>
    </row>
    <row r="52" spans="1:11" x14ac:dyDescent="0.3">
      <c r="A52" s="345" t="s">
        <v>2009</v>
      </c>
      <c r="B52" s="346" t="s">
        <v>2308</v>
      </c>
      <c r="C52" s="333" t="s">
        <v>2551</v>
      </c>
      <c r="D52" s="430">
        <v>500000</v>
      </c>
      <c r="E52" s="429">
        <f t="shared" si="1"/>
        <v>500000</v>
      </c>
      <c r="F52" s="429"/>
      <c r="G52" s="429"/>
      <c r="H52" s="334" t="s">
        <v>2550</v>
      </c>
      <c r="I52" s="319" t="s">
        <v>595</v>
      </c>
      <c r="J52" s="319" t="s">
        <v>44</v>
      </c>
      <c r="K52" s="319"/>
    </row>
    <row r="53" spans="1:11" ht="60" customHeight="1" x14ac:dyDescent="0.3">
      <c r="A53" s="345" t="s">
        <v>2011</v>
      </c>
      <c r="B53" s="346" t="s">
        <v>2308</v>
      </c>
      <c r="C53" s="333" t="s">
        <v>2549</v>
      </c>
      <c r="D53" s="430">
        <v>950000</v>
      </c>
      <c r="E53" s="429">
        <f t="shared" si="1"/>
        <v>950000</v>
      </c>
      <c r="F53" s="429"/>
      <c r="G53" s="429"/>
      <c r="H53" s="334" t="s">
        <v>2014</v>
      </c>
      <c r="I53" s="319" t="s">
        <v>595</v>
      </c>
      <c r="J53" s="319" t="s">
        <v>3289</v>
      </c>
      <c r="K53" s="319"/>
    </row>
    <row r="54" spans="1:11" ht="78" x14ac:dyDescent="0.3">
      <c r="A54" s="345" t="s">
        <v>2012</v>
      </c>
      <c r="B54" s="346" t="s">
        <v>2308</v>
      </c>
      <c r="C54" s="333" t="s">
        <v>2917</v>
      </c>
      <c r="D54" s="455" t="s">
        <v>2913</v>
      </c>
      <c r="E54" s="429" t="s">
        <v>2914</v>
      </c>
      <c r="F54" s="429"/>
      <c r="G54" s="434" t="s">
        <v>2915</v>
      </c>
      <c r="H54" s="334" t="s">
        <v>2918</v>
      </c>
      <c r="I54" s="319" t="s">
        <v>2765</v>
      </c>
      <c r="J54" s="319" t="s">
        <v>88</v>
      </c>
      <c r="K54" s="319" t="s">
        <v>2916</v>
      </c>
    </row>
    <row r="55" spans="1:11" s="463" customFormat="1" ht="62.4" x14ac:dyDescent="0.3">
      <c r="A55" s="345" t="s">
        <v>2013</v>
      </c>
      <c r="B55" s="346" t="s">
        <v>2308</v>
      </c>
      <c r="C55" s="334" t="s">
        <v>2628</v>
      </c>
      <c r="D55" s="390">
        <v>3000000</v>
      </c>
      <c r="E55" s="429">
        <v>450000</v>
      </c>
      <c r="F55" s="390">
        <v>800000</v>
      </c>
      <c r="G55" s="390">
        <v>1750000</v>
      </c>
      <c r="H55" s="334" t="s">
        <v>3147</v>
      </c>
      <c r="I55" s="319" t="s">
        <v>595</v>
      </c>
      <c r="J55" s="319" t="s">
        <v>44</v>
      </c>
      <c r="K55" s="319" t="s">
        <v>3419</v>
      </c>
    </row>
    <row r="56" spans="1:11" x14ac:dyDescent="0.3">
      <c r="A56" s="345" t="s">
        <v>2015</v>
      </c>
      <c r="B56" s="346" t="s">
        <v>2308</v>
      </c>
      <c r="C56" s="333" t="s">
        <v>647</v>
      </c>
      <c r="D56" s="430">
        <v>400000</v>
      </c>
      <c r="E56" s="429">
        <f t="shared" si="1"/>
        <v>400000</v>
      </c>
      <c r="F56" s="429"/>
      <c r="G56" s="429"/>
      <c r="H56" s="334" t="s">
        <v>648</v>
      </c>
      <c r="I56" s="319" t="s">
        <v>1520</v>
      </c>
      <c r="J56" s="319" t="s">
        <v>44</v>
      </c>
      <c r="K56" s="319"/>
    </row>
    <row r="57" spans="1:11" ht="46.8" x14ac:dyDescent="0.3">
      <c r="A57" s="345" t="s">
        <v>2016</v>
      </c>
      <c r="B57" s="346" t="s">
        <v>2308</v>
      </c>
      <c r="C57" s="333" t="s">
        <v>2655</v>
      </c>
      <c r="D57" s="430">
        <v>100000</v>
      </c>
      <c r="E57" s="429">
        <f t="shared" si="1"/>
        <v>100000</v>
      </c>
      <c r="F57" s="429"/>
      <c r="G57" s="429"/>
      <c r="H57" s="334" t="s">
        <v>2656</v>
      </c>
      <c r="I57" s="319" t="s">
        <v>543</v>
      </c>
      <c r="J57" s="319" t="s">
        <v>44</v>
      </c>
      <c r="K57" s="319"/>
    </row>
    <row r="58" spans="1:11" ht="215.25" customHeight="1" x14ac:dyDescent="0.3">
      <c r="A58" s="345" t="s">
        <v>2017</v>
      </c>
      <c r="B58" s="346" t="s">
        <v>2308</v>
      </c>
      <c r="C58" s="333" t="s">
        <v>2661</v>
      </c>
      <c r="D58" s="430">
        <v>290000</v>
      </c>
      <c r="E58" s="429">
        <f t="shared" si="1"/>
        <v>290000</v>
      </c>
      <c r="F58" s="429"/>
      <c r="G58" s="429"/>
      <c r="H58" s="334" t="s">
        <v>2884</v>
      </c>
      <c r="I58" s="319" t="s">
        <v>1544</v>
      </c>
      <c r="J58" s="319" t="s">
        <v>3295</v>
      </c>
      <c r="K58" s="319"/>
    </row>
    <row r="59" spans="1:11" ht="51.75" customHeight="1" x14ac:dyDescent="0.3">
      <c r="A59" s="345" t="s">
        <v>2018</v>
      </c>
      <c r="B59" s="346" t="s">
        <v>2308</v>
      </c>
      <c r="C59" s="333" t="s">
        <v>2021</v>
      </c>
      <c r="D59" s="430">
        <v>200000</v>
      </c>
      <c r="E59" s="429">
        <f t="shared" si="1"/>
        <v>200000</v>
      </c>
      <c r="F59" s="429"/>
      <c r="G59" s="429"/>
      <c r="H59" s="333" t="s">
        <v>2546</v>
      </c>
      <c r="I59" s="319" t="s">
        <v>1520</v>
      </c>
      <c r="J59" s="319" t="s">
        <v>3287</v>
      </c>
      <c r="K59" s="319"/>
    </row>
    <row r="60" spans="1:11" ht="46.8" x14ac:dyDescent="0.3">
      <c r="A60" s="345" t="s">
        <v>2020</v>
      </c>
      <c r="B60" s="346" t="s">
        <v>2308</v>
      </c>
      <c r="C60" s="333" t="s">
        <v>2583</v>
      </c>
      <c r="D60" s="429">
        <v>800000</v>
      </c>
      <c r="E60" s="429">
        <f t="shared" si="1"/>
        <v>800000</v>
      </c>
      <c r="F60" s="429"/>
      <c r="G60" s="429"/>
      <c r="H60" s="334" t="s">
        <v>2584</v>
      </c>
      <c r="I60" s="319" t="s">
        <v>1544</v>
      </c>
      <c r="J60" s="319" t="s">
        <v>3287</v>
      </c>
      <c r="K60" s="319"/>
    </row>
    <row r="61" spans="1:11" s="330" customFormat="1" ht="62.4" x14ac:dyDescent="0.3">
      <c r="A61" s="345" t="s">
        <v>2022</v>
      </c>
      <c r="B61" s="346" t="s">
        <v>2308</v>
      </c>
      <c r="C61" s="335" t="s">
        <v>2019</v>
      </c>
      <c r="D61" s="432">
        <v>120000</v>
      </c>
      <c r="E61" s="429">
        <f t="shared" si="1"/>
        <v>120000</v>
      </c>
      <c r="F61" s="433"/>
      <c r="G61" s="433"/>
      <c r="H61" s="335" t="s">
        <v>2548</v>
      </c>
      <c r="I61" s="319" t="s">
        <v>595</v>
      </c>
      <c r="J61" s="319" t="s">
        <v>2545</v>
      </c>
      <c r="K61" s="401"/>
    </row>
    <row r="62" spans="1:11" s="330" customFormat="1" ht="78" x14ac:dyDescent="0.3">
      <c r="A62" s="345" t="s">
        <v>2025</v>
      </c>
      <c r="B62" s="346" t="s">
        <v>2308</v>
      </c>
      <c r="C62" s="335" t="s">
        <v>2547</v>
      </c>
      <c r="D62" s="432">
        <v>120000</v>
      </c>
      <c r="E62" s="429">
        <f t="shared" si="1"/>
        <v>120000</v>
      </c>
      <c r="F62" s="433"/>
      <c r="G62" s="433"/>
      <c r="H62" s="335" t="s">
        <v>3029</v>
      </c>
      <c r="I62" s="319" t="s">
        <v>595</v>
      </c>
      <c r="J62" s="319" t="s">
        <v>3296</v>
      </c>
      <c r="K62" s="401"/>
    </row>
    <row r="63" spans="1:11" ht="78" x14ac:dyDescent="0.3">
      <c r="A63" s="345" t="s">
        <v>2026</v>
      </c>
      <c r="B63" s="346" t="s">
        <v>2308</v>
      </c>
      <c r="C63" s="333" t="s">
        <v>2023</v>
      </c>
      <c r="D63" s="430">
        <v>200000</v>
      </c>
      <c r="E63" s="429">
        <f t="shared" si="1"/>
        <v>200000</v>
      </c>
      <c r="F63" s="429"/>
      <c r="G63" s="429"/>
      <c r="H63" s="334" t="s">
        <v>2024</v>
      </c>
      <c r="I63" s="319" t="s">
        <v>595</v>
      </c>
      <c r="J63" s="319" t="s">
        <v>2413</v>
      </c>
      <c r="K63" s="319"/>
    </row>
    <row r="64" spans="1:11" ht="31.2" x14ac:dyDescent="0.3">
      <c r="A64" s="345" t="s">
        <v>2393</v>
      </c>
      <c r="B64" s="346" t="s">
        <v>2308</v>
      </c>
      <c r="C64" s="333" t="s">
        <v>657</v>
      </c>
      <c r="D64" s="430">
        <v>50000</v>
      </c>
      <c r="E64" s="429">
        <f t="shared" si="1"/>
        <v>50000</v>
      </c>
      <c r="F64" s="429"/>
      <c r="G64" s="429"/>
      <c r="H64" s="334" t="s">
        <v>658</v>
      </c>
      <c r="I64" s="319" t="s">
        <v>1544</v>
      </c>
      <c r="J64" s="319" t="s">
        <v>174</v>
      </c>
      <c r="K64" s="319"/>
    </row>
    <row r="65" spans="1:11" ht="46.8" x14ac:dyDescent="0.3">
      <c r="A65" s="345" t="s">
        <v>2590</v>
      </c>
      <c r="B65" s="346" t="s">
        <v>2308</v>
      </c>
      <c r="C65" s="333" t="s">
        <v>628</v>
      </c>
      <c r="D65" s="429">
        <v>60000</v>
      </c>
      <c r="E65" s="429">
        <f t="shared" si="1"/>
        <v>60000</v>
      </c>
      <c r="F65" s="429"/>
      <c r="G65" s="429"/>
      <c r="H65" s="334" t="s">
        <v>1962</v>
      </c>
      <c r="I65" s="319" t="s">
        <v>595</v>
      </c>
      <c r="J65" s="319" t="s">
        <v>2528</v>
      </c>
      <c r="K65" s="319"/>
    </row>
    <row r="66" spans="1:11" ht="46.8" x14ac:dyDescent="0.3">
      <c r="A66" s="345" t="s">
        <v>2607</v>
      </c>
      <c r="B66" s="346" t="s">
        <v>2308</v>
      </c>
      <c r="C66" s="333" t="s">
        <v>2561</v>
      </c>
      <c r="D66" s="430">
        <v>5000000</v>
      </c>
      <c r="E66" s="429">
        <f t="shared" si="1"/>
        <v>5000000</v>
      </c>
      <c r="F66" s="429"/>
      <c r="G66" s="429"/>
      <c r="H66" s="334" t="s">
        <v>2562</v>
      </c>
      <c r="I66" s="319" t="s">
        <v>1655</v>
      </c>
      <c r="J66" s="319" t="s">
        <v>44</v>
      </c>
      <c r="K66" s="319" t="s">
        <v>2537</v>
      </c>
    </row>
    <row r="67" spans="1:11" ht="78" x14ac:dyDescent="0.3">
      <c r="A67" s="345" t="s">
        <v>3349</v>
      </c>
      <c r="B67" s="346" t="s">
        <v>2308</v>
      </c>
      <c r="C67" s="333" t="s">
        <v>2730</v>
      </c>
      <c r="D67" s="430"/>
      <c r="E67" s="429"/>
      <c r="F67" s="429"/>
      <c r="G67" s="429"/>
      <c r="H67" s="334" t="s">
        <v>2731</v>
      </c>
      <c r="I67" s="319" t="s">
        <v>595</v>
      </c>
      <c r="J67" s="319" t="s">
        <v>2413</v>
      </c>
      <c r="K67" s="319"/>
    </row>
    <row r="68" spans="1:11" ht="62.4" x14ac:dyDescent="0.3">
      <c r="A68" s="345" t="s">
        <v>2672</v>
      </c>
      <c r="B68" s="346" t="s">
        <v>30</v>
      </c>
      <c r="C68" s="333" t="s">
        <v>1965</v>
      </c>
      <c r="D68" s="430"/>
      <c r="E68" s="429"/>
      <c r="F68" s="429"/>
      <c r="G68" s="429"/>
      <c r="H68" s="334" t="s">
        <v>1966</v>
      </c>
      <c r="I68" s="507"/>
      <c r="J68" s="319" t="s">
        <v>1967</v>
      </c>
      <c r="K68" s="319"/>
    </row>
    <row r="69" spans="1:11" ht="46.8" x14ac:dyDescent="0.3">
      <c r="A69" s="345" t="s">
        <v>2721</v>
      </c>
      <c r="B69" s="346" t="s">
        <v>30</v>
      </c>
      <c r="C69" s="333" t="s">
        <v>2589</v>
      </c>
      <c r="D69" s="430"/>
      <c r="E69" s="429"/>
      <c r="F69" s="429"/>
      <c r="G69" s="429"/>
      <c r="H69" s="334" t="s">
        <v>2699</v>
      </c>
      <c r="I69" s="319" t="s">
        <v>595</v>
      </c>
      <c r="J69" s="319" t="s">
        <v>1790</v>
      </c>
      <c r="K69" s="319"/>
    </row>
    <row r="70" spans="1:11" ht="46.8" x14ac:dyDescent="0.3">
      <c r="A70" s="345" t="s">
        <v>2729</v>
      </c>
      <c r="B70" s="346" t="s">
        <v>30</v>
      </c>
      <c r="C70" s="333" t="s">
        <v>779</v>
      </c>
      <c r="D70" s="430"/>
      <c r="E70" s="429"/>
      <c r="F70" s="429"/>
      <c r="G70" s="429"/>
      <c r="H70" s="334" t="s">
        <v>2059</v>
      </c>
      <c r="I70" s="319" t="s">
        <v>595</v>
      </c>
      <c r="J70" s="319" t="s">
        <v>1237</v>
      </c>
      <c r="K70" s="319"/>
    </row>
    <row r="71" spans="1:11" ht="93.6" x14ac:dyDescent="0.3">
      <c r="A71" s="345" t="s">
        <v>3061</v>
      </c>
      <c r="B71" s="346" t="s">
        <v>2308</v>
      </c>
      <c r="C71" s="333" t="s">
        <v>3106</v>
      </c>
      <c r="D71" s="391">
        <v>60000</v>
      </c>
      <c r="E71" s="429">
        <v>60000</v>
      </c>
      <c r="F71" s="429"/>
      <c r="G71" s="429"/>
      <c r="H71" s="334" t="s">
        <v>3107</v>
      </c>
      <c r="I71" s="319" t="s">
        <v>568</v>
      </c>
      <c r="J71" s="319" t="s">
        <v>2981</v>
      </c>
      <c r="K71" s="319" t="s">
        <v>3062</v>
      </c>
    </row>
    <row r="72" spans="1:11" ht="124.8" x14ac:dyDescent="0.3">
      <c r="A72" s="345" t="s">
        <v>3063</v>
      </c>
      <c r="B72" s="346" t="s">
        <v>2308</v>
      </c>
      <c r="C72" s="333" t="s">
        <v>3080</v>
      </c>
      <c r="D72" s="430">
        <v>675000</v>
      </c>
      <c r="E72" s="429">
        <v>675000</v>
      </c>
      <c r="F72" s="429"/>
      <c r="G72" s="429"/>
      <c r="H72" s="334" t="s">
        <v>3614</v>
      </c>
      <c r="I72" s="319" t="s">
        <v>568</v>
      </c>
      <c r="J72" s="319" t="s">
        <v>1790</v>
      </c>
      <c r="K72" s="319" t="s">
        <v>3062</v>
      </c>
    </row>
    <row r="73" spans="1:11" ht="156" x14ac:dyDescent="0.3">
      <c r="A73" s="345" t="s">
        <v>3069</v>
      </c>
      <c r="B73" s="346" t="s">
        <v>2308</v>
      </c>
      <c r="C73" s="333" t="s">
        <v>3070</v>
      </c>
      <c r="D73" s="430">
        <v>184000</v>
      </c>
      <c r="E73" s="429">
        <v>184000</v>
      </c>
      <c r="F73" s="429"/>
      <c r="G73" s="429"/>
      <c r="H73" s="334" t="s">
        <v>3071</v>
      </c>
      <c r="I73" s="319" t="s">
        <v>568</v>
      </c>
      <c r="J73" s="319" t="s">
        <v>3072</v>
      </c>
      <c r="K73" s="319" t="s">
        <v>3062</v>
      </c>
    </row>
    <row r="74" spans="1:11" ht="62.4" x14ac:dyDescent="0.3">
      <c r="A74" s="345" t="s">
        <v>3074</v>
      </c>
      <c r="B74" s="346" t="s">
        <v>2308</v>
      </c>
      <c r="C74" s="428" t="s">
        <v>3073</v>
      </c>
      <c r="D74" s="430">
        <v>262000</v>
      </c>
      <c r="E74" s="429">
        <v>262000</v>
      </c>
      <c r="F74" s="429"/>
      <c r="G74" s="429"/>
      <c r="H74" s="428" t="s">
        <v>3075</v>
      </c>
      <c r="I74" s="319" t="s">
        <v>568</v>
      </c>
      <c r="J74" s="319" t="s">
        <v>2983</v>
      </c>
      <c r="K74" s="319" t="s">
        <v>3062</v>
      </c>
    </row>
    <row r="75" spans="1:11" ht="62.4" x14ac:dyDescent="0.3">
      <c r="A75" s="345" t="s">
        <v>3077</v>
      </c>
      <c r="B75" s="346" t="s">
        <v>2308</v>
      </c>
      <c r="C75" s="333" t="s">
        <v>3076</v>
      </c>
      <c r="D75" s="430">
        <v>250000</v>
      </c>
      <c r="E75" s="430">
        <v>250000</v>
      </c>
      <c r="F75" s="429"/>
      <c r="G75" s="429"/>
      <c r="H75" s="333" t="s">
        <v>3134</v>
      </c>
      <c r="I75" s="319" t="s">
        <v>568</v>
      </c>
      <c r="J75" s="319" t="s">
        <v>2969</v>
      </c>
      <c r="K75" s="319" t="s">
        <v>3062</v>
      </c>
    </row>
    <row r="76" spans="1:11" ht="93.6" x14ac:dyDescent="0.3">
      <c r="A76" s="345" t="s">
        <v>3093</v>
      </c>
      <c r="B76" s="346" t="s">
        <v>2308</v>
      </c>
      <c r="C76" s="333" t="s">
        <v>3606</v>
      </c>
      <c r="D76" s="430">
        <v>100000</v>
      </c>
      <c r="E76" s="429">
        <v>100000</v>
      </c>
      <c r="F76" s="429"/>
      <c r="G76" s="429"/>
      <c r="H76" s="334" t="s">
        <v>3607</v>
      </c>
      <c r="I76" s="319" t="s">
        <v>3099</v>
      </c>
      <c r="J76" s="319" t="s">
        <v>3335</v>
      </c>
      <c r="K76" s="319" t="s">
        <v>3062</v>
      </c>
    </row>
    <row r="77" spans="1:11" ht="109.2" x14ac:dyDescent="0.3">
      <c r="A77" s="495" t="s">
        <v>3096</v>
      </c>
      <c r="B77" s="426" t="s">
        <v>2308</v>
      </c>
      <c r="C77" s="496" t="s">
        <v>3098</v>
      </c>
      <c r="D77" s="497">
        <v>500000</v>
      </c>
      <c r="E77" s="498">
        <v>75000</v>
      </c>
      <c r="F77" s="498"/>
      <c r="G77" s="498">
        <v>425000</v>
      </c>
      <c r="H77" s="425" t="s">
        <v>3146</v>
      </c>
      <c r="I77" s="427" t="s">
        <v>3099</v>
      </c>
      <c r="J77" s="427" t="s">
        <v>3335</v>
      </c>
      <c r="K77" s="427" t="s">
        <v>3062</v>
      </c>
    </row>
    <row r="78" spans="1:11" ht="62.4" x14ac:dyDescent="0.3">
      <c r="A78" s="345" t="s">
        <v>3097</v>
      </c>
      <c r="B78" s="346" t="s">
        <v>2308</v>
      </c>
      <c r="C78" s="333" t="s">
        <v>3094</v>
      </c>
      <c r="D78" s="430">
        <v>450000</v>
      </c>
      <c r="E78" s="429">
        <v>450000</v>
      </c>
      <c r="F78" s="429"/>
      <c r="G78" s="429"/>
      <c r="H78" s="333" t="s">
        <v>3095</v>
      </c>
      <c r="I78" s="319" t="s">
        <v>3099</v>
      </c>
      <c r="J78" s="319" t="s">
        <v>3337</v>
      </c>
      <c r="K78" s="319" t="s">
        <v>3062</v>
      </c>
    </row>
    <row r="79" spans="1:11" ht="62.4" x14ac:dyDescent="0.3">
      <c r="A79" s="345" t="s">
        <v>3116</v>
      </c>
      <c r="B79" s="346" t="s">
        <v>2308</v>
      </c>
      <c r="C79" s="333" t="s">
        <v>3117</v>
      </c>
      <c r="D79" s="430">
        <v>70000</v>
      </c>
      <c r="E79" s="429">
        <v>70000</v>
      </c>
      <c r="F79" s="429"/>
      <c r="G79" s="429"/>
      <c r="H79" s="333" t="s">
        <v>3118</v>
      </c>
      <c r="I79" s="319" t="s">
        <v>568</v>
      </c>
      <c r="J79" s="319" t="s">
        <v>3119</v>
      </c>
      <c r="K79" s="319" t="s">
        <v>3062</v>
      </c>
    </row>
    <row r="80" spans="1:11" ht="62.4" x14ac:dyDescent="0.3">
      <c r="A80" s="495" t="s">
        <v>3124</v>
      </c>
      <c r="B80" s="426" t="s">
        <v>2308</v>
      </c>
      <c r="C80" s="496" t="s">
        <v>3136</v>
      </c>
      <c r="D80" s="497">
        <v>300000</v>
      </c>
      <c r="E80" s="498">
        <v>45000</v>
      </c>
      <c r="F80" s="498"/>
      <c r="G80" s="498">
        <v>255000</v>
      </c>
      <c r="H80" s="496" t="s">
        <v>3137</v>
      </c>
      <c r="I80" s="427" t="s">
        <v>568</v>
      </c>
      <c r="J80" s="427" t="s">
        <v>3133</v>
      </c>
      <c r="K80" s="427" t="s">
        <v>3062</v>
      </c>
    </row>
    <row r="81" spans="1:11" ht="93.6" x14ac:dyDescent="0.3">
      <c r="A81" s="345" t="s">
        <v>3125</v>
      </c>
      <c r="B81" s="346" t="s">
        <v>2308</v>
      </c>
      <c r="C81" s="333" t="s">
        <v>3130</v>
      </c>
      <c r="D81" s="430">
        <v>600000</v>
      </c>
      <c r="E81" s="429">
        <v>600000</v>
      </c>
      <c r="F81" s="429"/>
      <c r="G81" s="429"/>
      <c r="H81" s="333" t="s">
        <v>3205</v>
      </c>
      <c r="I81" s="319" t="s">
        <v>568</v>
      </c>
      <c r="J81" s="319" t="s">
        <v>3133</v>
      </c>
      <c r="K81" s="319" t="s">
        <v>3062</v>
      </c>
    </row>
    <row r="82" spans="1:11" ht="62.4" x14ac:dyDescent="0.3">
      <c r="A82" s="345" t="s">
        <v>2195</v>
      </c>
      <c r="B82" s="346" t="s">
        <v>2308</v>
      </c>
      <c r="C82" s="333" t="s">
        <v>3131</v>
      </c>
      <c r="D82" s="430">
        <v>190000</v>
      </c>
      <c r="E82" s="429">
        <v>190000</v>
      </c>
      <c r="F82" s="429"/>
      <c r="G82" s="429"/>
      <c r="H82" s="333" t="s">
        <v>3144</v>
      </c>
      <c r="I82" s="319" t="s">
        <v>568</v>
      </c>
      <c r="J82" s="319" t="s">
        <v>3133</v>
      </c>
      <c r="K82" s="319" t="s">
        <v>3062</v>
      </c>
    </row>
    <row r="83" spans="1:11" ht="62.4" x14ac:dyDescent="0.3">
      <c r="A83" s="345" t="s">
        <v>3126</v>
      </c>
      <c r="B83" s="346" t="s">
        <v>2308</v>
      </c>
      <c r="C83" s="333" t="s">
        <v>3129</v>
      </c>
      <c r="D83" s="430">
        <v>60000</v>
      </c>
      <c r="E83" s="429">
        <v>60000</v>
      </c>
      <c r="F83" s="429"/>
      <c r="G83" s="429"/>
      <c r="H83" s="333" t="s">
        <v>3135</v>
      </c>
      <c r="I83" s="319" t="s">
        <v>568</v>
      </c>
      <c r="J83" s="319" t="s">
        <v>2969</v>
      </c>
      <c r="K83" s="319" t="s">
        <v>3062</v>
      </c>
    </row>
    <row r="84" spans="1:11" ht="62.4" x14ac:dyDescent="0.3">
      <c r="A84" s="495" t="s">
        <v>3127</v>
      </c>
      <c r="B84" s="426" t="s">
        <v>2308</v>
      </c>
      <c r="C84" s="496" t="s">
        <v>3138</v>
      </c>
      <c r="D84" s="497">
        <v>200000</v>
      </c>
      <c r="E84" s="498">
        <v>30000</v>
      </c>
      <c r="F84" s="498"/>
      <c r="G84" s="498">
        <v>170000</v>
      </c>
      <c r="H84" s="496" t="s">
        <v>3139</v>
      </c>
      <c r="I84" s="427" t="s">
        <v>568</v>
      </c>
      <c r="J84" s="427" t="s">
        <v>2969</v>
      </c>
      <c r="K84" s="427" t="s">
        <v>3062</v>
      </c>
    </row>
    <row r="85" spans="1:11" ht="62.4" x14ac:dyDescent="0.3">
      <c r="A85" s="345" t="s">
        <v>3128</v>
      </c>
      <c r="B85" s="346" t="s">
        <v>2308</v>
      </c>
      <c r="C85" s="333" t="s">
        <v>3142</v>
      </c>
      <c r="D85" s="430">
        <v>75000</v>
      </c>
      <c r="E85" s="429">
        <v>75000</v>
      </c>
      <c r="F85" s="429"/>
      <c r="G85" s="429"/>
      <c r="H85" s="333" t="s">
        <v>3143</v>
      </c>
      <c r="I85" s="319" t="s">
        <v>568</v>
      </c>
      <c r="J85" s="319" t="s">
        <v>3132</v>
      </c>
      <c r="K85" s="319" t="s">
        <v>3062</v>
      </c>
    </row>
    <row r="86" spans="1:11" ht="93.6" x14ac:dyDescent="0.3">
      <c r="A86" s="345" t="s">
        <v>3149</v>
      </c>
      <c r="B86" s="346" t="s">
        <v>2308</v>
      </c>
      <c r="C86" s="333" t="s">
        <v>3148</v>
      </c>
      <c r="D86" s="430">
        <v>350000</v>
      </c>
      <c r="E86" s="429">
        <v>350000</v>
      </c>
      <c r="F86" s="429"/>
      <c r="G86" s="429"/>
      <c r="H86" s="333" t="s">
        <v>3150</v>
      </c>
      <c r="I86" s="319" t="s">
        <v>568</v>
      </c>
      <c r="J86" s="319" t="s">
        <v>3133</v>
      </c>
      <c r="K86" s="319" t="s">
        <v>3062</v>
      </c>
    </row>
    <row r="87" spans="1:11" ht="62.4" x14ac:dyDescent="0.3">
      <c r="A87" s="345" t="s">
        <v>3194</v>
      </c>
      <c r="B87" s="346" t="s">
        <v>2308</v>
      </c>
      <c r="C87" s="333" t="s">
        <v>3189</v>
      </c>
      <c r="D87" s="390">
        <v>200000</v>
      </c>
      <c r="E87" s="391">
        <v>20000</v>
      </c>
      <c r="F87" s="391">
        <v>180000</v>
      </c>
      <c r="G87" s="482"/>
      <c r="H87" s="334" t="s">
        <v>3196</v>
      </c>
      <c r="I87" s="319" t="s">
        <v>1622</v>
      </c>
      <c r="J87" s="319" t="s">
        <v>2969</v>
      </c>
      <c r="K87" s="319" t="s">
        <v>3190</v>
      </c>
    </row>
    <row r="88" spans="1:11" ht="62.4" x14ac:dyDescent="0.3">
      <c r="A88" s="345" t="s">
        <v>3195</v>
      </c>
      <c r="B88" s="346" t="s">
        <v>2308</v>
      </c>
      <c r="C88" s="333" t="s">
        <v>3192</v>
      </c>
      <c r="D88" s="456">
        <v>172960.87</v>
      </c>
      <c r="E88" s="456">
        <v>17296.09</v>
      </c>
      <c r="F88" s="456">
        <v>155664.78</v>
      </c>
      <c r="G88" s="482"/>
      <c r="H88" s="334" t="s">
        <v>3193</v>
      </c>
      <c r="I88" s="319" t="s">
        <v>1622</v>
      </c>
      <c r="J88" s="319" t="s">
        <v>2969</v>
      </c>
      <c r="K88" s="319" t="s">
        <v>3190</v>
      </c>
    </row>
    <row r="89" spans="1:11" ht="62.4" x14ac:dyDescent="0.3">
      <c r="A89" s="495" t="s">
        <v>3326</v>
      </c>
      <c r="B89" s="426" t="s">
        <v>2308</v>
      </c>
      <c r="C89" s="496" t="s">
        <v>3328</v>
      </c>
      <c r="D89" s="381">
        <v>200000</v>
      </c>
      <c r="E89" s="381">
        <v>30000</v>
      </c>
      <c r="F89" s="512"/>
      <c r="G89" s="498">
        <v>170000</v>
      </c>
      <c r="H89" s="425" t="s">
        <v>3329</v>
      </c>
      <c r="I89" s="427">
        <v>2025</v>
      </c>
      <c r="J89" s="427" t="s">
        <v>3212</v>
      </c>
      <c r="K89" s="427" t="s">
        <v>3062</v>
      </c>
    </row>
    <row r="90" spans="1:11" ht="62.4" x14ac:dyDescent="0.3">
      <c r="A90" s="495" t="s">
        <v>3350</v>
      </c>
      <c r="B90" s="426" t="s">
        <v>2308</v>
      </c>
      <c r="C90" s="496" t="s">
        <v>3352</v>
      </c>
      <c r="D90" s="381">
        <v>50000</v>
      </c>
      <c r="E90" s="381">
        <v>7500</v>
      </c>
      <c r="F90" s="512"/>
      <c r="G90" s="498">
        <v>42500</v>
      </c>
      <c r="H90" s="425" t="s">
        <v>3353</v>
      </c>
      <c r="I90" s="427" t="s">
        <v>3324</v>
      </c>
      <c r="J90" s="427" t="s">
        <v>3354</v>
      </c>
      <c r="K90" s="427" t="s">
        <v>3062</v>
      </c>
    </row>
    <row r="91" spans="1:11" ht="78" x14ac:dyDescent="0.3">
      <c r="A91" s="495" t="s">
        <v>3351</v>
      </c>
      <c r="B91" s="426" t="s">
        <v>2308</v>
      </c>
      <c r="C91" s="496" t="s">
        <v>3448</v>
      </c>
      <c r="D91" s="381">
        <v>150000</v>
      </c>
      <c r="E91" s="381">
        <v>22500</v>
      </c>
      <c r="F91" s="512"/>
      <c r="G91" s="498">
        <v>127500</v>
      </c>
      <c r="H91" s="425" t="s">
        <v>3449</v>
      </c>
      <c r="I91" s="427" t="s">
        <v>3324</v>
      </c>
      <c r="J91" s="427" t="s">
        <v>3354</v>
      </c>
      <c r="K91" s="427" t="s">
        <v>3062</v>
      </c>
    </row>
    <row r="92" spans="1:11" ht="93.6" x14ac:dyDescent="0.3">
      <c r="A92" s="495" t="s">
        <v>3385</v>
      </c>
      <c r="B92" s="426" t="s">
        <v>2308</v>
      </c>
      <c r="C92" s="496" t="s">
        <v>3386</v>
      </c>
      <c r="D92" s="381">
        <v>100000</v>
      </c>
      <c r="E92" s="381">
        <v>15000</v>
      </c>
      <c r="F92" s="512"/>
      <c r="G92" s="498">
        <v>85000</v>
      </c>
      <c r="H92" s="425" t="s">
        <v>3387</v>
      </c>
      <c r="I92" s="427" t="s">
        <v>3324</v>
      </c>
      <c r="J92" s="319" t="s">
        <v>3388</v>
      </c>
      <c r="K92" s="427" t="s">
        <v>3062</v>
      </c>
    </row>
    <row r="93" spans="1:11" ht="62.4" x14ac:dyDescent="0.3">
      <c r="A93" s="495" t="s">
        <v>3394</v>
      </c>
      <c r="B93" s="426" t="s">
        <v>2308</v>
      </c>
      <c r="C93" s="496" t="s">
        <v>3395</v>
      </c>
      <c r="D93" s="381">
        <v>220000</v>
      </c>
      <c r="E93" s="381">
        <v>33000</v>
      </c>
      <c r="F93" s="512"/>
      <c r="G93" s="498">
        <v>187000</v>
      </c>
      <c r="H93" s="425" t="s">
        <v>3436</v>
      </c>
      <c r="I93" s="427" t="s">
        <v>568</v>
      </c>
      <c r="J93" s="319" t="s">
        <v>3198</v>
      </c>
      <c r="K93" s="427" t="s">
        <v>3062</v>
      </c>
    </row>
    <row r="94" spans="1:11" ht="62.4" x14ac:dyDescent="0.3">
      <c r="A94" s="495" t="s">
        <v>3396</v>
      </c>
      <c r="B94" s="426" t="s">
        <v>2308</v>
      </c>
      <c r="C94" s="496" t="s">
        <v>3397</v>
      </c>
      <c r="D94" s="381">
        <v>320000</v>
      </c>
      <c r="E94" s="381">
        <v>48000</v>
      </c>
      <c r="F94" s="512"/>
      <c r="G94" s="498">
        <v>272000</v>
      </c>
      <c r="H94" s="425" t="s">
        <v>3437</v>
      </c>
      <c r="I94" s="427" t="s">
        <v>568</v>
      </c>
      <c r="J94" s="319" t="s">
        <v>3198</v>
      </c>
      <c r="K94" s="427" t="s">
        <v>3062</v>
      </c>
    </row>
    <row r="95" spans="1:11" ht="46.8" x14ac:dyDescent="0.3">
      <c r="A95" s="495" t="s">
        <v>3398</v>
      </c>
      <c r="B95" s="426" t="s">
        <v>2308</v>
      </c>
      <c r="C95" s="496" t="s">
        <v>3399</v>
      </c>
      <c r="D95" s="381">
        <v>210000</v>
      </c>
      <c r="E95" s="381">
        <v>210000</v>
      </c>
      <c r="F95" s="512"/>
      <c r="G95" s="498"/>
      <c r="H95" s="425" t="s">
        <v>3400</v>
      </c>
      <c r="I95" s="427" t="s">
        <v>568</v>
      </c>
      <c r="J95" s="319" t="s">
        <v>3198</v>
      </c>
      <c r="K95" s="427" t="s">
        <v>3154</v>
      </c>
    </row>
    <row r="96" spans="1:11" ht="61.5" customHeight="1" x14ac:dyDescent="0.3">
      <c r="A96" s="495" t="s">
        <v>3521</v>
      </c>
      <c r="B96" s="426" t="s">
        <v>2308</v>
      </c>
      <c r="C96" s="496" t="s">
        <v>3522</v>
      </c>
      <c r="D96" s="381">
        <v>187000</v>
      </c>
      <c r="E96" s="381">
        <v>18700</v>
      </c>
      <c r="F96" s="512">
        <v>168300</v>
      </c>
      <c r="G96" s="498" t="s">
        <v>3523</v>
      </c>
      <c r="H96" s="425" t="s">
        <v>3524</v>
      </c>
      <c r="I96" s="427" t="s">
        <v>3246</v>
      </c>
      <c r="J96" s="319" t="s">
        <v>2969</v>
      </c>
      <c r="K96" s="319" t="s">
        <v>3190</v>
      </c>
    </row>
    <row r="97" spans="1:11" ht="210.6" customHeight="1" x14ac:dyDescent="0.3">
      <c r="A97" s="495" t="s">
        <v>3569</v>
      </c>
      <c r="B97" s="426" t="s">
        <v>2308</v>
      </c>
      <c r="C97" s="496" t="s">
        <v>3570</v>
      </c>
      <c r="D97" s="381">
        <v>395000</v>
      </c>
      <c r="E97" s="381">
        <f>D97-G97</f>
        <v>59250</v>
      </c>
      <c r="F97" s="512"/>
      <c r="G97" s="498">
        <f t="shared" ref="G97:G98" si="3">D97*0.85</f>
        <v>335750</v>
      </c>
      <c r="H97" s="425" t="s">
        <v>3612</v>
      </c>
      <c r="I97" s="427" t="s">
        <v>3487</v>
      </c>
      <c r="J97" s="319" t="s">
        <v>1790</v>
      </c>
      <c r="K97" s="427" t="s">
        <v>3062</v>
      </c>
    </row>
    <row r="98" spans="1:11" ht="222" customHeight="1" x14ac:dyDescent="0.3">
      <c r="A98" s="495" t="s">
        <v>3571</v>
      </c>
      <c r="B98" s="426" t="s">
        <v>2308</v>
      </c>
      <c r="C98" s="496" t="s">
        <v>3572</v>
      </c>
      <c r="D98" s="381">
        <v>388000</v>
      </c>
      <c r="E98" s="381">
        <f t="shared" ref="E98:E100" si="4">D98-G98</f>
        <v>58200</v>
      </c>
      <c r="F98" s="512"/>
      <c r="G98" s="498">
        <f t="shared" si="3"/>
        <v>329800</v>
      </c>
      <c r="H98" s="425" t="s">
        <v>3573</v>
      </c>
      <c r="I98" s="427" t="s">
        <v>3487</v>
      </c>
      <c r="J98" s="319" t="s">
        <v>3583</v>
      </c>
      <c r="K98" s="427" t="s">
        <v>3062</v>
      </c>
    </row>
    <row r="99" spans="1:11" ht="109.2" x14ac:dyDescent="0.3">
      <c r="A99" s="495" t="s">
        <v>3574</v>
      </c>
      <c r="B99" s="426" t="s">
        <v>2308</v>
      </c>
      <c r="C99" s="496" t="s">
        <v>3575</v>
      </c>
      <c r="D99" s="381">
        <v>455000</v>
      </c>
      <c r="E99" s="381">
        <f t="shared" si="4"/>
        <v>68250</v>
      </c>
      <c r="F99" s="512" t="s">
        <v>3523</v>
      </c>
      <c r="G99" s="498">
        <f>D99*0.85</f>
        <v>386750</v>
      </c>
      <c r="H99" s="425" t="s">
        <v>3613</v>
      </c>
      <c r="I99" s="427" t="s">
        <v>3487</v>
      </c>
      <c r="J99" s="319" t="s">
        <v>3576</v>
      </c>
      <c r="K99" s="427" t="s">
        <v>3062</v>
      </c>
    </row>
    <row r="100" spans="1:11" ht="78" x14ac:dyDescent="0.3">
      <c r="A100" s="495" t="s">
        <v>3580</v>
      </c>
      <c r="B100" s="426" t="s">
        <v>2308</v>
      </c>
      <c r="C100" s="496" t="s">
        <v>3581</v>
      </c>
      <c r="D100" s="381">
        <v>500000</v>
      </c>
      <c r="E100" s="381">
        <f t="shared" si="4"/>
        <v>75000</v>
      </c>
      <c r="F100" s="512" t="s">
        <v>3523</v>
      </c>
      <c r="G100" s="498">
        <f>D100*0.85</f>
        <v>425000</v>
      </c>
      <c r="H100" s="425" t="s">
        <v>3582</v>
      </c>
      <c r="I100" s="427" t="s">
        <v>3487</v>
      </c>
      <c r="J100" s="319" t="s">
        <v>1790</v>
      </c>
      <c r="K100" s="427" t="s">
        <v>3062</v>
      </c>
    </row>
    <row r="101" spans="1:11" x14ac:dyDescent="0.3">
      <c r="A101" s="577" t="s">
        <v>2027</v>
      </c>
      <c r="B101" s="577"/>
      <c r="C101" s="577"/>
      <c r="D101" s="577"/>
      <c r="E101" s="577"/>
      <c r="F101" s="577"/>
      <c r="G101" s="577"/>
      <c r="H101" s="577"/>
      <c r="I101" s="577"/>
      <c r="J101" s="577"/>
      <c r="K101" s="577"/>
    </row>
    <row r="102" spans="1:11" ht="124.8" x14ac:dyDescent="0.3">
      <c r="A102" s="345" t="s">
        <v>2028</v>
      </c>
      <c r="B102" s="346" t="s">
        <v>2308</v>
      </c>
      <c r="C102" s="333" t="s">
        <v>2029</v>
      </c>
      <c r="D102" s="453">
        <v>430790.49</v>
      </c>
      <c r="E102" s="453">
        <f>D102</f>
        <v>430790.49</v>
      </c>
      <c r="F102" s="429"/>
      <c r="G102" s="429"/>
      <c r="H102" s="334" t="s">
        <v>2907</v>
      </c>
      <c r="I102" s="319" t="s">
        <v>595</v>
      </c>
      <c r="J102" s="319" t="s">
        <v>44</v>
      </c>
      <c r="K102" s="319" t="s">
        <v>2797</v>
      </c>
    </row>
    <row r="103" spans="1:11" ht="156" x14ac:dyDescent="0.3">
      <c r="A103" s="345" t="s">
        <v>2030</v>
      </c>
      <c r="B103" s="346" t="s">
        <v>2308</v>
      </c>
      <c r="C103" s="333" t="s">
        <v>2587</v>
      </c>
      <c r="D103" s="430">
        <v>1149976.43</v>
      </c>
      <c r="E103" s="430">
        <f>D103</f>
        <v>1149976.43</v>
      </c>
      <c r="F103" s="429"/>
      <c r="G103" s="429"/>
      <c r="H103" s="334" t="s">
        <v>2586</v>
      </c>
      <c r="I103" s="319" t="s">
        <v>349</v>
      </c>
      <c r="J103" s="319" t="s">
        <v>44</v>
      </c>
      <c r="K103" s="319" t="s">
        <v>2798</v>
      </c>
    </row>
    <row r="104" spans="1:11" ht="93.6" x14ac:dyDescent="0.3">
      <c r="A104" s="345" t="s">
        <v>2919</v>
      </c>
      <c r="B104" s="346" t="s">
        <v>2308</v>
      </c>
      <c r="C104" s="333" t="s">
        <v>2922</v>
      </c>
      <c r="D104" s="456">
        <v>802073.38</v>
      </c>
      <c r="E104" s="456">
        <v>120311.01</v>
      </c>
      <c r="F104" s="457"/>
      <c r="G104" s="457">
        <v>681762.37</v>
      </c>
      <c r="H104" s="334" t="s">
        <v>2920</v>
      </c>
      <c r="I104" s="319" t="s">
        <v>2765</v>
      </c>
      <c r="J104" s="319" t="s">
        <v>44</v>
      </c>
      <c r="K104" s="319" t="s">
        <v>2935</v>
      </c>
    </row>
    <row r="105" spans="1:11" ht="185.25" customHeight="1" x14ac:dyDescent="0.3">
      <c r="A105" s="345" t="s">
        <v>2031</v>
      </c>
      <c r="B105" s="346" t="s">
        <v>2308</v>
      </c>
      <c r="C105" s="333" t="s">
        <v>2582</v>
      </c>
      <c r="D105" s="430">
        <v>2750000</v>
      </c>
      <c r="E105" s="430">
        <f t="shared" ref="E105:E121" si="5">D105</f>
        <v>2750000</v>
      </c>
      <c r="F105" s="429"/>
      <c r="G105" s="429"/>
      <c r="H105" s="334" t="s">
        <v>2588</v>
      </c>
      <c r="I105" s="319" t="s">
        <v>543</v>
      </c>
      <c r="J105" s="319" t="s">
        <v>1790</v>
      </c>
      <c r="K105" s="319"/>
    </row>
    <row r="106" spans="1:11" ht="133.5" customHeight="1" x14ac:dyDescent="0.3">
      <c r="A106" s="345" t="s">
        <v>2032</v>
      </c>
      <c r="B106" s="346" t="s">
        <v>2308</v>
      </c>
      <c r="C106" s="333" t="s">
        <v>2602</v>
      </c>
      <c r="D106" s="430">
        <v>250000</v>
      </c>
      <c r="E106" s="430">
        <f t="shared" si="5"/>
        <v>250000</v>
      </c>
      <c r="F106" s="429"/>
      <c r="G106" s="429"/>
      <c r="H106" s="334" t="s">
        <v>2617</v>
      </c>
      <c r="I106" s="319" t="s">
        <v>595</v>
      </c>
      <c r="J106" s="319" t="s">
        <v>3287</v>
      </c>
      <c r="K106" s="319"/>
    </row>
    <row r="107" spans="1:11" ht="62.4" x14ac:dyDescent="0.3">
      <c r="A107" s="345" t="s">
        <v>2033</v>
      </c>
      <c r="B107" s="346" t="s">
        <v>2308</v>
      </c>
      <c r="C107" s="333" t="s">
        <v>2596</v>
      </c>
      <c r="D107" s="430">
        <v>100000</v>
      </c>
      <c r="E107" s="430">
        <f t="shared" si="5"/>
        <v>100000</v>
      </c>
      <c r="F107" s="429"/>
      <c r="G107" s="429"/>
      <c r="H107" s="334" t="s">
        <v>2037</v>
      </c>
      <c r="I107" s="319" t="s">
        <v>1622</v>
      </c>
      <c r="J107" s="319" t="s">
        <v>88</v>
      </c>
      <c r="K107" s="319"/>
    </row>
    <row r="108" spans="1:11" ht="93.6" x14ac:dyDescent="0.3">
      <c r="A108" s="345" t="s">
        <v>2034</v>
      </c>
      <c r="B108" s="346" t="s">
        <v>2308</v>
      </c>
      <c r="C108" s="333" t="s">
        <v>2592</v>
      </c>
      <c r="D108" s="453">
        <v>248809.1</v>
      </c>
      <c r="E108" s="453">
        <v>37321.370000000003</v>
      </c>
      <c r="F108" s="458"/>
      <c r="G108" s="458">
        <v>211487.74</v>
      </c>
      <c r="H108" s="334" t="s">
        <v>2934</v>
      </c>
      <c r="I108" s="319" t="s">
        <v>2765</v>
      </c>
      <c r="J108" s="319" t="s">
        <v>2747</v>
      </c>
      <c r="K108" s="319" t="s">
        <v>2921</v>
      </c>
    </row>
    <row r="109" spans="1:11" ht="31.2" x14ac:dyDescent="0.3">
      <c r="A109" s="345" t="s">
        <v>2035</v>
      </c>
      <c r="B109" s="346" t="s">
        <v>2308</v>
      </c>
      <c r="C109" s="333" t="s">
        <v>2593</v>
      </c>
      <c r="D109" s="430">
        <v>100000</v>
      </c>
      <c r="E109" s="430">
        <f t="shared" si="5"/>
        <v>100000</v>
      </c>
      <c r="F109" s="429"/>
      <c r="G109" s="429"/>
      <c r="H109" s="334" t="s">
        <v>755</v>
      </c>
      <c r="I109" s="319" t="s">
        <v>543</v>
      </c>
      <c r="J109" s="319" t="s">
        <v>3280</v>
      </c>
      <c r="K109" s="319" t="s">
        <v>3266</v>
      </c>
    </row>
    <row r="110" spans="1:11" ht="46.8" x14ac:dyDescent="0.3">
      <c r="A110" s="345" t="s">
        <v>2036</v>
      </c>
      <c r="B110" s="346" t="s">
        <v>2308</v>
      </c>
      <c r="C110" s="333" t="s">
        <v>2591</v>
      </c>
      <c r="D110" s="430">
        <v>80000</v>
      </c>
      <c r="E110" s="430">
        <f t="shared" si="5"/>
        <v>80000</v>
      </c>
      <c r="F110" s="429"/>
      <c r="G110" s="429"/>
      <c r="H110" s="334" t="s">
        <v>741</v>
      </c>
      <c r="I110" s="319" t="s">
        <v>1520</v>
      </c>
      <c r="J110" s="319" t="s">
        <v>60</v>
      </c>
      <c r="K110" s="319"/>
    </row>
    <row r="111" spans="1:11" ht="78" x14ac:dyDescent="0.3">
      <c r="A111" s="495" t="s">
        <v>2038</v>
      </c>
      <c r="B111" s="426" t="s">
        <v>2308</v>
      </c>
      <c r="C111" s="496" t="s">
        <v>3355</v>
      </c>
      <c r="D111" s="498">
        <v>680000</v>
      </c>
      <c r="E111" s="497">
        <v>102000</v>
      </c>
      <c r="F111" s="498"/>
      <c r="G111" s="498">
        <v>578000</v>
      </c>
      <c r="H111" s="425" t="s">
        <v>3330</v>
      </c>
      <c r="I111" s="427" t="s">
        <v>1544</v>
      </c>
      <c r="J111" s="427" t="s">
        <v>3275</v>
      </c>
      <c r="K111" s="427" t="s">
        <v>3062</v>
      </c>
    </row>
    <row r="112" spans="1:11" ht="46.8" x14ac:dyDescent="0.3">
      <c r="A112" s="345" t="s">
        <v>2039</v>
      </c>
      <c r="B112" s="346" t="s">
        <v>2308</v>
      </c>
      <c r="C112" s="333" t="s">
        <v>2594</v>
      </c>
      <c r="D112" s="429">
        <v>50000</v>
      </c>
      <c r="E112" s="430">
        <f t="shared" si="5"/>
        <v>50000</v>
      </c>
      <c r="F112" s="429"/>
      <c r="G112" s="429"/>
      <c r="H112" s="334" t="s">
        <v>2044</v>
      </c>
      <c r="I112" s="319" t="s">
        <v>1520</v>
      </c>
      <c r="J112" s="319" t="s">
        <v>2413</v>
      </c>
      <c r="K112" s="319"/>
    </row>
    <row r="113" spans="1:11" ht="46.8" x14ac:dyDescent="0.3">
      <c r="A113" s="345" t="s">
        <v>2040</v>
      </c>
      <c r="B113" s="346" t="s">
        <v>2308</v>
      </c>
      <c r="C113" s="333" t="s">
        <v>2718</v>
      </c>
      <c r="D113" s="430">
        <v>99999</v>
      </c>
      <c r="E113" s="430">
        <f t="shared" si="5"/>
        <v>99999</v>
      </c>
      <c r="F113" s="429"/>
      <c r="G113" s="429"/>
      <c r="H113" s="334" t="s">
        <v>2720</v>
      </c>
      <c r="I113" s="319" t="s">
        <v>665</v>
      </c>
      <c r="J113" s="346" t="s">
        <v>2410</v>
      </c>
      <c r="K113" s="319"/>
    </row>
    <row r="114" spans="1:11" ht="31.2" x14ac:dyDescent="0.3">
      <c r="A114" s="345" t="s">
        <v>2041</v>
      </c>
      <c r="B114" s="346" t="s">
        <v>2308</v>
      </c>
      <c r="C114" s="333" t="s">
        <v>2597</v>
      </c>
      <c r="D114" s="430">
        <v>100000</v>
      </c>
      <c r="E114" s="430">
        <f t="shared" si="5"/>
        <v>100000</v>
      </c>
      <c r="F114" s="429"/>
      <c r="G114" s="429"/>
      <c r="H114" s="334" t="s">
        <v>2049</v>
      </c>
      <c r="I114" s="319" t="s">
        <v>595</v>
      </c>
      <c r="J114" s="319" t="s">
        <v>298</v>
      </c>
      <c r="K114" s="319"/>
    </row>
    <row r="115" spans="1:11" ht="31.2" x14ac:dyDescent="0.3">
      <c r="A115" s="345" t="s">
        <v>2042</v>
      </c>
      <c r="B115" s="346" t="s">
        <v>2308</v>
      </c>
      <c r="C115" s="333" t="s">
        <v>2605</v>
      </c>
      <c r="D115" s="430">
        <v>80000</v>
      </c>
      <c r="E115" s="430">
        <f t="shared" si="5"/>
        <v>80000</v>
      </c>
      <c r="F115" s="429"/>
      <c r="G115" s="429"/>
      <c r="H115" s="334" t="s">
        <v>2585</v>
      </c>
      <c r="I115" s="319" t="s">
        <v>1520</v>
      </c>
      <c r="J115" s="319" t="s">
        <v>298</v>
      </c>
      <c r="K115" s="319"/>
    </row>
    <row r="116" spans="1:11" ht="31.2" x14ac:dyDescent="0.3">
      <c r="A116" s="345" t="s">
        <v>2043</v>
      </c>
      <c r="B116" s="346" t="s">
        <v>2308</v>
      </c>
      <c r="C116" s="333" t="s">
        <v>2598</v>
      </c>
      <c r="D116" s="429">
        <v>70000</v>
      </c>
      <c r="E116" s="430">
        <f t="shared" si="5"/>
        <v>70000</v>
      </c>
      <c r="F116" s="429"/>
      <c r="G116" s="429"/>
      <c r="H116" s="333" t="s">
        <v>2051</v>
      </c>
      <c r="I116" s="319" t="s">
        <v>595</v>
      </c>
      <c r="J116" s="319" t="s">
        <v>298</v>
      </c>
      <c r="K116" s="319"/>
    </row>
    <row r="117" spans="1:11" ht="78" x14ac:dyDescent="0.3">
      <c r="A117" s="345" t="s">
        <v>2045</v>
      </c>
      <c r="B117" s="346" t="s">
        <v>2308</v>
      </c>
      <c r="C117" s="333" t="s">
        <v>2595</v>
      </c>
      <c r="D117" s="430">
        <v>60000</v>
      </c>
      <c r="E117" s="430">
        <f t="shared" si="5"/>
        <v>60000</v>
      </c>
      <c r="F117" s="429"/>
      <c r="G117" s="429"/>
      <c r="H117" s="334" t="s">
        <v>2047</v>
      </c>
      <c r="I117" s="319" t="s">
        <v>595</v>
      </c>
      <c r="J117" s="319" t="s">
        <v>435</v>
      </c>
      <c r="K117" s="319"/>
    </row>
    <row r="118" spans="1:11" ht="110.25" customHeight="1" x14ac:dyDescent="0.3">
      <c r="A118" s="345" t="s">
        <v>2046</v>
      </c>
      <c r="B118" s="346" t="s">
        <v>2308</v>
      </c>
      <c r="C118" s="333" t="s">
        <v>2599</v>
      </c>
      <c r="D118" s="429">
        <v>1428571</v>
      </c>
      <c r="E118" s="430">
        <f t="shared" si="5"/>
        <v>1428571</v>
      </c>
      <c r="F118" s="429"/>
      <c r="G118" s="429"/>
      <c r="H118" s="334" t="s">
        <v>2604</v>
      </c>
      <c r="I118" s="319" t="s">
        <v>1544</v>
      </c>
      <c r="J118" s="319" t="s">
        <v>1790</v>
      </c>
      <c r="K118" s="319"/>
    </row>
    <row r="119" spans="1:11" ht="409.5" customHeight="1" x14ac:dyDescent="0.3">
      <c r="A119" s="345" t="s">
        <v>2048</v>
      </c>
      <c r="B119" s="346" t="s">
        <v>2308</v>
      </c>
      <c r="C119" s="333" t="s">
        <v>2603</v>
      </c>
      <c r="D119" s="429">
        <v>1000000</v>
      </c>
      <c r="E119" s="430">
        <f t="shared" si="5"/>
        <v>1000000</v>
      </c>
      <c r="F119" s="429"/>
      <c r="G119" s="429"/>
      <c r="H119" s="334" t="s">
        <v>3030</v>
      </c>
      <c r="I119" s="319" t="s">
        <v>595</v>
      </c>
      <c r="J119" s="319" t="s">
        <v>1237</v>
      </c>
      <c r="K119" s="319"/>
    </row>
    <row r="120" spans="1:11" ht="265.2" x14ac:dyDescent="0.3">
      <c r="A120" s="345" t="s">
        <v>2050</v>
      </c>
      <c r="B120" s="346" t="s">
        <v>2308</v>
      </c>
      <c r="C120" s="333" t="s">
        <v>2056</v>
      </c>
      <c r="D120" s="430">
        <v>900000</v>
      </c>
      <c r="E120" s="430">
        <f t="shared" si="5"/>
        <v>900000</v>
      </c>
      <c r="F120" s="429"/>
      <c r="G120" s="429"/>
      <c r="H120" s="334" t="s">
        <v>2057</v>
      </c>
      <c r="I120" s="319" t="s">
        <v>595</v>
      </c>
      <c r="J120" s="319" t="s">
        <v>3287</v>
      </c>
      <c r="K120" s="319"/>
    </row>
    <row r="121" spans="1:11" ht="297.75" customHeight="1" x14ac:dyDescent="0.3">
      <c r="A121" s="345" t="s">
        <v>2052</v>
      </c>
      <c r="B121" s="346" t="s">
        <v>2308</v>
      </c>
      <c r="C121" s="333" t="s">
        <v>2600</v>
      </c>
      <c r="D121" s="430">
        <v>300000</v>
      </c>
      <c r="E121" s="430">
        <f t="shared" si="5"/>
        <v>300000</v>
      </c>
      <c r="F121" s="429"/>
      <c r="G121" s="429"/>
      <c r="H121" s="334" t="s">
        <v>2686</v>
      </c>
      <c r="I121" s="319" t="s">
        <v>595</v>
      </c>
      <c r="J121" s="319" t="s">
        <v>3287</v>
      </c>
      <c r="K121" s="319"/>
    </row>
    <row r="122" spans="1:11" ht="273" customHeight="1" x14ac:dyDescent="0.3">
      <c r="A122" s="345" t="s">
        <v>2053</v>
      </c>
      <c r="B122" s="346" t="s">
        <v>30</v>
      </c>
      <c r="C122" s="333" t="s">
        <v>2606</v>
      </c>
      <c r="D122" s="430"/>
      <c r="E122" s="430"/>
      <c r="F122" s="429"/>
      <c r="G122" s="429"/>
      <c r="H122" s="334" t="s">
        <v>3031</v>
      </c>
      <c r="I122" s="319" t="s">
        <v>595</v>
      </c>
      <c r="J122" s="319" t="s">
        <v>3297</v>
      </c>
      <c r="K122" s="319"/>
    </row>
    <row r="123" spans="1:11" ht="46.8" x14ac:dyDescent="0.3">
      <c r="A123" s="345" t="s">
        <v>2054</v>
      </c>
      <c r="B123" s="346" t="s">
        <v>30</v>
      </c>
      <c r="C123" s="333" t="s">
        <v>2633</v>
      </c>
      <c r="D123" s="430"/>
      <c r="E123" s="430"/>
      <c r="F123" s="429"/>
      <c r="G123" s="429"/>
      <c r="H123" s="334" t="s">
        <v>2634</v>
      </c>
      <c r="I123" s="319" t="s">
        <v>543</v>
      </c>
      <c r="J123" s="319" t="s">
        <v>3341</v>
      </c>
      <c r="K123" s="319"/>
    </row>
    <row r="124" spans="1:11" ht="46.8" x14ac:dyDescent="0.3">
      <c r="A124" s="345" t="s">
        <v>2719</v>
      </c>
      <c r="B124" s="346" t="s">
        <v>30</v>
      </c>
      <c r="C124" s="333" t="s">
        <v>2601</v>
      </c>
      <c r="D124" s="429"/>
      <c r="E124" s="429"/>
      <c r="F124" s="429"/>
      <c r="G124" s="429"/>
      <c r="H124" s="333" t="s">
        <v>2055</v>
      </c>
      <c r="I124" s="319" t="s">
        <v>595</v>
      </c>
      <c r="J124" s="319" t="s">
        <v>3277</v>
      </c>
      <c r="K124" s="319"/>
    </row>
    <row r="125" spans="1:11" ht="93.6" x14ac:dyDescent="0.3">
      <c r="A125" s="345" t="s">
        <v>2988</v>
      </c>
      <c r="B125" s="346" t="s">
        <v>2308</v>
      </c>
      <c r="C125" s="333" t="s">
        <v>2989</v>
      </c>
      <c r="D125" s="346" t="s">
        <v>2990</v>
      </c>
      <c r="E125" s="346" t="s">
        <v>2990</v>
      </c>
      <c r="F125" s="429"/>
      <c r="G125" s="429"/>
      <c r="H125" s="333" t="s">
        <v>2993</v>
      </c>
      <c r="I125" s="319" t="s">
        <v>1622</v>
      </c>
      <c r="J125" s="319" t="s">
        <v>2991</v>
      </c>
      <c r="K125" s="319" t="s">
        <v>2992</v>
      </c>
    </row>
    <row r="126" spans="1:11" ht="78" x14ac:dyDescent="0.3">
      <c r="A126" s="345" t="s">
        <v>3064</v>
      </c>
      <c r="B126" s="346" t="s">
        <v>2308</v>
      </c>
      <c r="C126" s="333" t="s">
        <v>3065</v>
      </c>
      <c r="D126" s="478">
        <v>40000</v>
      </c>
      <c r="E126" s="478">
        <v>40000</v>
      </c>
      <c r="F126" s="429"/>
      <c r="G126" s="429"/>
      <c r="H126" s="333" t="s">
        <v>3066</v>
      </c>
      <c r="I126" s="319" t="s">
        <v>568</v>
      </c>
      <c r="J126" s="319" t="s">
        <v>3067</v>
      </c>
      <c r="K126" s="319" t="s">
        <v>3068</v>
      </c>
    </row>
    <row r="127" spans="1:11" ht="78" x14ac:dyDescent="0.3">
      <c r="A127" s="345" t="s">
        <v>3115</v>
      </c>
      <c r="B127" s="346" t="s">
        <v>2308</v>
      </c>
      <c r="C127" s="333" t="s">
        <v>3140</v>
      </c>
      <c r="D127" s="478">
        <v>150000</v>
      </c>
      <c r="E127" s="478">
        <v>150000</v>
      </c>
      <c r="F127" s="429"/>
      <c r="G127" s="429"/>
      <c r="H127" s="333" t="s">
        <v>3141</v>
      </c>
      <c r="I127" s="319" t="s">
        <v>568</v>
      </c>
      <c r="J127" s="319" t="s">
        <v>3132</v>
      </c>
      <c r="K127" s="319" t="s">
        <v>3068</v>
      </c>
    </row>
    <row r="128" spans="1:11" x14ac:dyDescent="0.3">
      <c r="A128" s="571" t="s">
        <v>2060</v>
      </c>
      <c r="B128" s="572"/>
      <c r="C128" s="572"/>
      <c r="D128" s="572"/>
      <c r="E128" s="572"/>
      <c r="F128" s="572"/>
      <c r="G128" s="572"/>
      <c r="H128" s="572"/>
      <c r="I128" s="572"/>
      <c r="J128" s="572"/>
      <c r="K128" s="573"/>
    </row>
    <row r="129" spans="1:11" ht="46.8" x14ac:dyDescent="0.3">
      <c r="A129" s="434" t="s">
        <v>2061</v>
      </c>
      <c r="B129" s="346" t="s">
        <v>2308</v>
      </c>
      <c r="C129" s="333" t="s">
        <v>2065</v>
      </c>
      <c r="D129" s="429">
        <v>1040000</v>
      </c>
      <c r="E129" s="429">
        <f>D129</f>
        <v>1040000</v>
      </c>
      <c r="F129" s="429"/>
      <c r="G129" s="429"/>
      <c r="H129" s="334" t="s">
        <v>2066</v>
      </c>
      <c r="I129" s="319" t="s">
        <v>1666</v>
      </c>
      <c r="J129" s="319" t="s">
        <v>790</v>
      </c>
      <c r="K129" s="319"/>
    </row>
    <row r="130" spans="1:11" x14ac:dyDescent="0.3">
      <c r="A130" s="434" t="s">
        <v>2064</v>
      </c>
      <c r="B130" s="346" t="s">
        <v>2308</v>
      </c>
      <c r="C130" s="333" t="s">
        <v>793</v>
      </c>
      <c r="D130" s="429">
        <v>60000</v>
      </c>
      <c r="E130" s="429">
        <f t="shared" ref="E130:E131" si="6">D130</f>
        <v>60000</v>
      </c>
      <c r="F130" s="429"/>
      <c r="G130" s="429"/>
      <c r="H130" s="334" t="s">
        <v>794</v>
      </c>
      <c r="I130" s="319" t="s">
        <v>1666</v>
      </c>
      <c r="J130" s="319" t="s">
        <v>790</v>
      </c>
      <c r="K130" s="319"/>
    </row>
    <row r="131" spans="1:11" ht="31.2" x14ac:dyDescent="0.3">
      <c r="A131" s="434" t="s">
        <v>2067</v>
      </c>
      <c r="B131" s="346" t="s">
        <v>2308</v>
      </c>
      <c r="C131" s="333" t="s">
        <v>795</v>
      </c>
      <c r="D131" s="429">
        <v>150000</v>
      </c>
      <c r="E131" s="429">
        <f t="shared" si="6"/>
        <v>150000</v>
      </c>
      <c r="F131" s="429"/>
      <c r="G131" s="429"/>
      <c r="H131" s="334" t="s">
        <v>796</v>
      </c>
      <c r="I131" s="319" t="s">
        <v>1666</v>
      </c>
      <c r="J131" s="319" t="s">
        <v>2069</v>
      </c>
      <c r="K131" s="319"/>
    </row>
    <row r="132" spans="1:11" ht="46.8" x14ac:dyDescent="0.3">
      <c r="A132" s="434" t="s">
        <v>2068</v>
      </c>
      <c r="B132" s="346" t="s">
        <v>30</v>
      </c>
      <c r="C132" s="333" t="s">
        <v>2062</v>
      </c>
      <c r="D132" s="429"/>
      <c r="E132" s="429"/>
      <c r="F132" s="429"/>
      <c r="G132" s="429"/>
      <c r="H132" s="333" t="s">
        <v>2063</v>
      </c>
      <c r="I132" s="319" t="s">
        <v>1520</v>
      </c>
      <c r="J132" s="319" t="s">
        <v>3298</v>
      </c>
      <c r="K132" s="319"/>
    </row>
    <row r="133" spans="1:11" x14ac:dyDescent="0.3">
      <c r="D133" s="435">
        <f>SUM(D4:D131)</f>
        <v>88985224.000000015</v>
      </c>
      <c r="E133" s="386"/>
      <c r="F133" s="386"/>
      <c r="G133" s="386"/>
    </row>
    <row r="134" spans="1:11" x14ac:dyDescent="0.3">
      <c r="D134" s="386"/>
      <c r="E134" s="386"/>
      <c r="F134" s="386"/>
      <c r="G134" s="386"/>
    </row>
    <row r="135" spans="1:11" x14ac:dyDescent="0.3">
      <c r="D135" s="353"/>
      <c r="E135" s="355"/>
      <c r="F135" s="354"/>
      <c r="G135" s="354"/>
    </row>
  </sheetData>
  <autoFilter ref="A1:K135"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1:K101"/>
    <mergeCell ref="A128:K128"/>
  </mergeCells>
  <pageMargins left="0.25" right="0.25" top="0.75" bottom="0.75" header="0.3" footer="0.3"/>
  <pageSetup paperSize="9" scale="55"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56"/>
  <sheetViews>
    <sheetView view="pageBreakPreview" topLeftCell="A46" zoomScale="70" zoomScaleNormal="70" zoomScaleSheetLayoutView="70" zoomScalePageLayoutView="70" workbookViewId="0">
      <selection activeCell="A47" sqref="A47:K47"/>
    </sheetView>
  </sheetViews>
  <sheetFormatPr defaultColWidth="9.109375" defaultRowHeight="15.6" outlineLevelCol="1" x14ac:dyDescent="0.3"/>
  <cols>
    <col min="1" max="1" width="12.44140625" style="320" customWidth="1"/>
    <col min="2" max="2" width="16.44140625" style="308" customWidth="1"/>
    <col min="3" max="3" width="48.5546875" style="309" customWidth="1"/>
    <col min="4" max="4" width="15.33203125" style="308" customWidth="1"/>
    <col min="5" max="5" width="13.109375" style="308" customWidth="1"/>
    <col min="6" max="6" width="15.109375" style="308" customWidth="1"/>
    <col min="7" max="7" width="14.109375" style="308" customWidth="1"/>
    <col min="8" max="8" width="52.109375" style="310" customWidth="1"/>
    <col min="9" max="9" width="12.44140625" style="403" customWidth="1"/>
    <col min="10" max="10" width="23.109375" style="403" customWidth="1"/>
    <col min="11" max="11" width="19.44140625" style="403" customWidth="1" outlineLevel="1"/>
    <col min="12" max="16384" width="9.109375" style="312"/>
  </cols>
  <sheetData>
    <row r="1" spans="1:11" s="311" customFormat="1" ht="60.6"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11" customFormat="1" x14ac:dyDescent="0.3">
      <c r="A2" s="582" t="s">
        <v>2303</v>
      </c>
      <c r="B2" s="582"/>
      <c r="C2" s="582"/>
      <c r="D2" s="582"/>
      <c r="E2" s="582"/>
      <c r="F2" s="582"/>
      <c r="G2" s="582"/>
      <c r="H2" s="582"/>
      <c r="I2" s="582"/>
      <c r="J2" s="582"/>
      <c r="K2" s="582"/>
    </row>
    <row r="3" spans="1:11" s="321" customFormat="1" x14ac:dyDescent="0.3">
      <c r="A3" s="577" t="s">
        <v>2070</v>
      </c>
      <c r="B3" s="577"/>
      <c r="C3" s="577"/>
      <c r="D3" s="577"/>
      <c r="E3" s="577"/>
      <c r="F3" s="577"/>
      <c r="G3" s="577"/>
      <c r="H3" s="577"/>
      <c r="I3" s="577"/>
      <c r="J3" s="577"/>
      <c r="K3" s="577"/>
    </row>
    <row r="4" spans="1:11" ht="225" customHeight="1" x14ac:dyDescent="0.3">
      <c r="A4" s="421" t="s">
        <v>2071</v>
      </c>
      <c r="B4" s="346" t="s">
        <v>2308</v>
      </c>
      <c r="C4" s="334" t="s">
        <v>2367</v>
      </c>
      <c r="D4" s="390">
        <v>1000000</v>
      </c>
      <c r="E4" s="390">
        <v>1000000</v>
      </c>
      <c r="F4" s="391"/>
      <c r="G4" s="391"/>
      <c r="H4" s="334" t="s">
        <v>3167</v>
      </c>
      <c r="I4" s="319" t="s">
        <v>595</v>
      </c>
      <c r="J4" s="319" t="s">
        <v>1790</v>
      </c>
      <c r="K4" s="319"/>
    </row>
    <row r="5" spans="1:11" ht="46.8" x14ac:dyDescent="0.3">
      <c r="A5" s="421" t="s">
        <v>2073</v>
      </c>
      <c r="B5" s="346" t="s">
        <v>2308</v>
      </c>
      <c r="C5" s="334" t="s">
        <v>2370</v>
      </c>
      <c r="D5" s="390">
        <v>600000</v>
      </c>
      <c r="E5" s="390"/>
      <c r="F5" s="390"/>
      <c r="G5" s="390">
        <f t="shared" ref="G5:G18" si="0">D5</f>
        <v>600000</v>
      </c>
      <c r="H5" s="334" t="s">
        <v>2107</v>
      </c>
      <c r="I5" s="319" t="s">
        <v>595</v>
      </c>
      <c r="J5" s="319" t="s">
        <v>1354</v>
      </c>
      <c r="K5" s="319"/>
    </row>
    <row r="6" spans="1:11" ht="78" x14ac:dyDescent="0.3">
      <c r="A6" s="421" t="s">
        <v>2074</v>
      </c>
      <c r="B6" s="346" t="s">
        <v>2308</v>
      </c>
      <c r="C6" s="334" t="s">
        <v>1114</v>
      </c>
      <c r="D6" s="390">
        <v>3400000</v>
      </c>
      <c r="E6" s="390"/>
      <c r="F6" s="390"/>
      <c r="G6" s="390">
        <f t="shared" si="0"/>
        <v>3400000</v>
      </c>
      <c r="H6" s="334" t="s">
        <v>2072</v>
      </c>
      <c r="I6" s="319" t="s">
        <v>595</v>
      </c>
      <c r="J6" s="319" t="s">
        <v>1116</v>
      </c>
      <c r="K6" s="319"/>
    </row>
    <row r="7" spans="1:11" ht="312.75" customHeight="1" x14ac:dyDescent="0.3">
      <c r="A7" s="421" t="s">
        <v>2075</v>
      </c>
      <c r="B7" s="346" t="s">
        <v>2308</v>
      </c>
      <c r="C7" s="334" t="s">
        <v>2368</v>
      </c>
      <c r="D7" s="390">
        <v>1550000</v>
      </c>
      <c r="E7" s="390"/>
      <c r="F7" s="390"/>
      <c r="G7" s="390">
        <f t="shared" si="0"/>
        <v>1550000</v>
      </c>
      <c r="H7" s="334" t="s">
        <v>2885</v>
      </c>
      <c r="I7" s="319" t="s">
        <v>1622</v>
      </c>
      <c r="J7" s="319" t="s">
        <v>1123</v>
      </c>
      <c r="K7" s="319"/>
    </row>
    <row r="8" spans="1:11" ht="140.4" x14ac:dyDescent="0.3">
      <c r="A8" s="421" t="s">
        <v>2076</v>
      </c>
      <c r="B8" s="346" t="s">
        <v>2308</v>
      </c>
      <c r="C8" s="334" t="s">
        <v>2079</v>
      </c>
      <c r="D8" s="390">
        <v>682938</v>
      </c>
      <c r="E8" s="390"/>
      <c r="F8" s="390"/>
      <c r="G8" s="390">
        <f t="shared" si="0"/>
        <v>682938</v>
      </c>
      <c r="H8" s="334" t="s">
        <v>2080</v>
      </c>
      <c r="I8" s="319" t="s">
        <v>595</v>
      </c>
      <c r="J8" s="319" t="s">
        <v>1123</v>
      </c>
      <c r="K8" s="319"/>
    </row>
    <row r="9" spans="1:11" ht="46.8" x14ac:dyDescent="0.3">
      <c r="A9" s="421" t="s">
        <v>2077</v>
      </c>
      <c r="B9" s="346" t="s">
        <v>2308</v>
      </c>
      <c r="C9" s="334" t="s">
        <v>1136</v>
      </c>
      <c r="D9" s="390">
        <v>500000</v>
      </c>
      <c r="E9" s="390"/>
      <c r="F9" s="390"/>
      <c r="G9" s="390">
        <f t="shared" si="0"/>
        <v>500000</v>
      </c>
      <c r="H9" s="334" t="s">
        <v>1137</v>
      </c>
      <c r="I9" s="319" t="s">
        <v>595</v>
      </c>
      <c r="J9" s="319" t="s">
        <v>1123</v>
      </c>
      <c r="K9" s="319"/>
    </row>
    <row r="10" spans="1:11" ht="163.5" customHeight="1" x14ac:dyDescent="0.3">
      <c r="A10" s="421" t="s">
        <v>2078</v>
      </c>
      <c r="B10" s="346" t="s">
        <v>2308</v>
      </c>
      <c r="C10" s="334" t="s">
        <v>2083</v>
      </c>
      <c r="D10" s="390">
        <v>475461</v>
      </c>
      <c r="E10" s="390"/>
      <c r="F10" s="390"/>
      <c r="G10" s="390">
        <f t="shared" si="0"/>
        <v>475461</v>
      </c>
      <c r="H10" s="334" t="s">
        <v>2758</v>
      </c>
      <c r="I10" s="319" t="s">
        <v>1520</v>
      </c>
      <c r="J10" s="319" t="s">
        <v>1123</v>
      </c>
      <c r="K10" s="319"/>
    </row>
    <row r="11" spans="1:11" ht="87" customHeight="1" x14ac:dyDescent="0.3">
      <c r="A11" s="421" t="s">
        <v>2081</v>
      </c>
      <c r="B11" s="346" t="s">
        <v>2308</v>
      </c>
      <c r="C11" s="334" t="s">
        <v>1144</v>
      </c>
      <c r="D11" s="390">
        <v>400000</v>
      </c>
      <c r="E11" s="390"/>
      <c r="F11" s="390"/>
      <c r="G11" s="390">
        <f t="shared" si="0"/>
        <v>400000</v>
      </c>
      <c r="H11" s="334" t="s">
        <v>2757</v>
      </c>
      <c r="I11" s="319" t="s">
        <v>1520</v>
      </c>
      <c r="J11" s="319" t="s">
        <v>1123</v>
      </c>
      <c r="K11" s="319"/>
    </row>
    <row r="12" spans="1:11" ht="189.75" customHeight="1" x14ac:dyDescent="0.3">
      <c r="A12" s="421" t="s">
        <v>2082</v>
      </c>
      <c r="B12" s="346" t="s">
        <v>2308</v>
      </c>
      <c r="C12" s="334" t="s">
        <v>2104</v>
      </c>
      <c r="D12" s="390">
        <v>2000000</v>
      </c>
      <c r="E12" s="390"/>
      <c r="F12" s="390"/>
      <c r="G12" s="390">
        <f t="shared" si="0"/>
        <v>2000000</v>
      </c>
      <c r="H12" s="334" t="s">
        <v>2369</v>
      </c>
      <c r="I12" s="319" t="s">
        <v>595</v>
      </c>
      <c r="J12" s="319" t="s">
        <v>1354</v>
      </c>
      <c r="K12" s="319"/>
    </row>
    <row r="13" spans="1:11" ht="187.2" x14ac:dyDescent="0.3">
      <c r="A13" s="421" t="s">
        <v>2084</v>
      </c>
      <c r="B13" s="346" t="s">
        <v>2308</v>
      </c>
      <c r="C13" s="334" t="s">
        <v>2101</v>
      </c>
      <c r="D13" s="390">
        <v>900000</v>
      </c>
      <c r="E13" s="390"/>
      <c r="F13" s="390"/>
      <c r="G13" s="390">
        <f t="shared" si="0"/>
        <v>900000</v>
      </c>
      <c r="H13" s="334" t="s">
        <v>2102</v>
      </c>
      <c r="I13" s="319" t="s">
        <v>595</v>
      </c>
      <c r="J13" s="319" t="s">
        <v>1354</v>
      </c>
      <c r="K13" s="319"/>
    </row>
    <row r="14" spans="1:11" ht="124.8" x14ac:dyDescent="0.3">
      <c r="A14" s="421" t="s">
        <v>2085</v>
      </c>
      <c r="B14" s="346" t="s">
        <v>2308</v>
      </c>
      <c r="C14" s="334" t="s">
        <v>2086</v>
      </c>
      <c r="D14" s="390">
        <v>500000</v>
      </c>
      <c r="E14" s="390"/>
      <c r="F14" s="390"/>
      <c r="G14" s="390">
        <f t="shared" si="0"/>
        <v>500000</v>
      </c>
      <c r="H14" s="334" t="s">
        <v>2087</v>
      </c>
      <c r="I14" s="319" t="s">
        <v>595</v>
      </c>
      <c r="J14" s="319" t="s">
        <v>1354</v>
      </c>
      <c r="K14" s="319"/>
    </row>
    <row r="15" spans="1:11" ht="149.25" customHeight="1" x14ac:dyDescent="0.3">
      <c r="A15" s="421" t="s">
        <v>2088</v>
      </c>
      <c r="B15" s="346" t="s">
        <v>2308</v>
      </c>
      <c r="C15" s="334" t="s">
        <v>2089</v>
      </c>
      <c r="D15" s="390">
        <v>500000</v>
      </c>
      <c r="E15" s="390"/>
      <c r="F15" s="390"/>
      <c r="G15" s="390">
        <f t="shared" si="0"/>
        <v>500000</v>
      </c>
      <c r="H15" s="334" t="s">
        <v>2090</v>
      </c>
      <c r="I15" s="319" t="s">
        <v>595</v>
      </c>
      <c r="J15" s="319" t="s">
        <v>1354</v>
      </c>
      <c r="K15" s="319"/>
    </row>
    <row r="16" spans="1:11" ht="224.25" customHeight="1" x14ac:dyDescent="0.3">
      <c r="A16" s="421" t="s">
        <v>2091</v>
      </c>
      <c r="B16" s="346" t="s">
        <v>2308</v>
      </c>
      <c r="C16" s="334" t="s">
        <v>2092</v>
      </c>
      <c r="D16" s="390">
        <v>500000</v>
      </c>
      <c r="E16" s="390"/>
      <c r="F16" s="390"/>
      <c r="G16" s="390">
        <f t="shared" si="0"/>
        <v>500000</v>
      </c>
      <c r="H16" s="415" t="s">
        <v>2093</v>
      </c>
      <c r="I16" s="319" t="s">
        <v>595</v>
      </c>
      <c r="J16" s="319" t="s">
        <v>1354</v>
      </c>
      <c r="K16" s="319"/>
    </row>
    <row r="17" spans="1:11" ht="140.4" x14ac:dyDescent="0.3">
      <c r="A17" s="421" t="s">
        <v>2094</v>
      </c>
      <c r="B17" s="346" t="s">
        <v>2308</v>
      </c>
      <c r="C17" s="334" t="s">
        <v>2095</v>
      </c>
      <c r="D17" s="390">
        <v>500000</v>
      </c>
      <c r="E17" s="390"/>
      <c r="F17" s="390"/>
      <c r="G17" s="390">
        <f t="shared" si="0"/>
        <v>500000</v>
      </c>
      <c r="H17" s="334" t="s">
        <v>2096</v>
      </c>
      <c r="I17" s="319" t="s">
        <v>595</v>
      </c>
      <c r="J17" s="319" t="s">
        <v>1354</v>
      </c>
      <c r="K17" s="319"/>
    </row>
    <row r="18" spans="1:11" ht="117.75" customHeight="1" x14ac:dyDescent="0.3">
      <c r="A18" s="421" t="s">
        <v>2097</v>
      </c>
      <c r="B18" s="346" t="s">
        <v>2308</v>
      </c>
      <c r="C18" s="334" t="s">
        <v>2098</v>
      </c>
      <c r="D18" s="390">
        <v>400000</v>
      </c>
      <c r="E18" s="390"/>
      <c r="F18" s="390"/>
      <c r="G18" s="390">
        <f t="shared" si="0"/>
        <v>400000</v>
      </c>
      <c r="H18" s="334" t="s">
        <v>2099</v>
      </c>
      <c r="I18" s="319" t="s">
        <v>595</v>
      </c>
      <c r="J18" s="319" t="s">
        <v>1354</v>
      </c>
      <c r="K18" s="319"/>
    </row>
    <row r="19" spans="1:11" ht="46.8" x14ac:dyDescent="0.3">
      <c r="A19" s="421" t="s">
        <v>2100</v>
      </c>
      <c r="B19" s="346" t="s">
        <v>2308</v>
      </c>
      <c r="C19" s="334" t="s">
        <v>2609</v>
      </c>
      <c r="D19" s="390">
        <v>786379</v>
      </c>
      <c r="E19" s="390">
        <f>D19-F19</f>
        <v>201469</v>
      </c>
      <c r="F19" s="390">
        <v>584910</v>
      </c>
      <c r="G19" s="390"/>
      <c r="H19" s="334" t="s">
        <v>2611</v>
      </c>
      <c r="I19" s="319" t="s">
        <v>552</v>
      </c>
      <c r="J19" s="319" t="s">
        <v>44</v>
      </c>
      <c r="K19" s="319" t="s">
        <v>2610</v>
      </c>
    </row>
    <row r="20" spans="1:11" ht="46.8" x14ac:dyDescent="0.3">
      <c r="A20" s="421" t="s">
        <v>2103</v>
      </c>
      <c r="B20" s="346" t="s">
        <v>2308</v>
      </c>
      <c r="C20" s="334" t="s">
        <v>2378</v>
      </c>
      <c r="D20" s="390">
        <v>1000000</v>
      </c>
      <c r="E20" s="390">
        <f>D20</f>
        <v>1000000</v>
      </c>
      <c r="F20" s="390"/>
      <c r="G20" s="390"/>
      <c r="H20" s="334" t="s">
        <v>2612</v>
      </c>
      <c r="I20" s="319" t="s">
        <v>595</v>
      </c>
      <c r="J20" s="319" t="s">
        <v>298</v>
      </c>
      <c r="K20" s="319"/>
    </row>
    <row r="21" spans="1:11" ht="46.8" x14ac:dyDescent="0.3">
      <c r="A21" s="421" t="s">
        <v>2105</v>
      </c>
      <c r="B21" s="346"/>
      <c r="C21" s="334" t="s">
        <v>2714</v>
      </c>
      <c r="D21" s="390">
        <v>1000000</v>
      </c>
      <c r="E21" s="390">
        <f>D21</f>
        <v>1000000</v>
      </c>
      <c r="F21" s="390"/>
      <c r="G21" s="390"/>
      <c r="H21" s="334" t="s">
        <v>2715</v>
      </c>
      <c r="I21" s="319" t="s">
        <v>1622</v>
      </c>
      <c r="J21" s="319" t="s">
        <v>2716</v>
      </c>
      <c r="K21" s="319"/>
    </row>
    <row r="22" spans="1:11" ht="31.2" x14ac:dyDescent="0.3">
      <c r="A22" s="421" t="s">
        <v>2106</v>
      </c>
      <c r="B22" s="346" t="s">
        <v>2308</v>
      </c>
      <c r="C22" s="334" t="s">
        <v>2608</v>
      </c>
      <c r="D22" s="391">
        <v>2000000</v>
      </c>
      <c r="E22" s="390">
        <f>D22</f>
        <v>2000000</v>
      </c>
      <c r="F22" s="390"/>
      <c r="G22" s="391"/>
      <c r="H22" s="334" t="s">
        <v>2111</v>
      </c>
      <c r="I22" s="319" t="s">
        <v>595</v>
      </c>
      <c r="J22" s="319" t="s">
        <v>435</v>
      </c>
      <c r="K22" s="319"/>
    </row>
    <row r="23" spans="1:11" ht="46.8" x14ac:dyDescent="0.3">
      <c r="A23" s="421" t="s">
        <v>2108</v>
      </c>
      <c r="B23" s="346" t="s">
        <v>2308</v>
      </c>
      <c r="C23" s="334" t="s">
        <v>2614</v>
      </c>
      <c r="D23" s="391">
        <v>150576</v>
      </c>
      <c r="E23" s="390">
        <f>D23-F23</f>
        <v>60230</v>
      </c>
      <c r="F23" s="390">
        <v>90346</v>
      </c>
      <c r="G23" s="391"/>
      <c r="H23" s="334" t="s">
        <v>2615</v>
      </c>
      <c r="I23" s="319" t="s">
        <v>361</v>
      </c>
      <c r="J23" s="319" t="s">
        <v>3281</v>
      </c>
      <c r="K23" s="319" t="s">
        <v>2613</v>
      </c>
    </row>
    <row r="24" spans="1:11" ht="46.8" x14ac:dyDescent="0.3">
      <c r="A24" s="421" t="s">
        <v>2109</v>
      </c>
      <c r="B24" s="346" t="s">
        <v>2308</v>
      </c>
      <c r="C24" s="334" t="s">
        <v>2371</v>
      </c>
      <c r="D24" s="390">
        <v>500000</v>
      </c>
      <c r="E24" s="390">
        <f>D24</f>
        <v>500000</v>
      </c>
      <c r="F24" s="390"/>
      <c r="G24" s="390"/>
      <c r="H24" s="334" t="s">
        <v>2372</v>
      </c>
      <c r="I24" s="319" t="s">
        <v>595</v>
      </c>
      <c r="J24" s="319" t="s">
        <v>298</v>
      </c>
      <c r="K24" s="319"/>
    </row>
    <row r="25" spans="1:11" s="314" customFormat="1" ht="31.2" x14ac:dyDescent="0.3">
      <c r="A25" s="421" t="s">
        <v>2110</v>
      </c>
      <c r="B25" s="346" t="s">
        <v>2308</v>
      </c>
      <c r="C25" s="347" t="s">
        <v>2379</v>
      </c>
      <c r="D25" s="392">
        <v>1700000</v>
      </c>
      <c r="E25" s="393">
        <f>D25</f>
        <v>1700000</v>
      </c>
      <c r="F25" s="393"/>
      <c r="G25" s="393"/>
      <c r="H25" s="334" t="s">
        <v>2138</v>
      </c>
      <c r="I25" s="401" t="s">
        <v>595</v>
      </c>
      <c r="J25" s="401" t="s">
        <v>298</v>
      </c>
      <c r="K25" s="401"/>
    </row>
    <row r="26" spans="1:11" ht="31.2" x14ac:dyDescent="0.3">
      <c r="A26" s="421" t="s">
        <v>2112</v>
      </c>
      <c r="B26" s="346" t="s">
        <v>2308</v>
      </c>
      <c r="C26" s="334" t="s">
        <v>2380</v>
      </c>
      <c r="D26" s="391">
        <v>50000</v>
      </c>
      <c r="E26" s="391">
        <v>50000</v>
      </c>
      <c r="F26" s="391"/>
      <c r="G26" s="391"/>
      <c r="H26" s="334" t="s">
        <v>2381</v>
      </c>
      <c r="I26" s="319" t="s">
        <v>595</v>
      </c>
      <c r="J26" s="319" t="s">
        <v>2139</v>
      </c>
      <c r="K26" s="319"/>
    </row>
    <row r="27" spans="1:11" ht="31.2" x14ac:dyDescent="0.3">
      <c r="A27" s="421" t="s">
        <v>2114</v>
      </c>
      <c r="B27" s="346" t="s">
        <v>2308</v>
      </c>
      <c r="C27" s="334" t="s">
        <v>1146</v>
      </c>
      <c r="D27" s="390">
        <v>500000</v>
      </c>
      <c r="E27" s="390">
        <v>500000</v>
      </c>
      <c r="F27" s="390"/>
      <c r="G27" s="390"/>
      <c r="H27" s="334" t="s">
        <v>1147</v>
      </c>
      <c r="I27" s="319" t="s">
        <v>595</v>
      </c>
      <c r="J27" s="319" t="s">
        <v>88</v>
      </c>
      <c r="K27" s="319"/>
    </row>
    <row r="28" spans="1:11" ht="78" x14ac:dyDescent="0.3">
      <c r="A28" s="421" t="s">
        <v>2116</v>
      </c>
      <c r="B28" s="346" t="s">
        <v>2308</v>
      </c>
      <c r="C28" s="334" t="s">
        <v>2375</v>
      </c>
      <c r="D28" s="390">
        <v>500000</v>
      </c>
      <c r="E28" s="390">
        <v>500000</v>
      </c>
      <c r="F28" s="390"/>
      <c r="G28" s="390"/>
      <c r="H28" s="334" t="s">
        <v>2127</v>
      </c>
      <c r="I28" s="319" t="s">
        <v>595</v>
      </c>
      <c r="J28" s="319" t="s">
        <v>88</v>
      </c>
      <c r="K28" s="319"/>
    </row>
    <row r="29" spans="1:11" ht="31.2" x14ac:dyDescent="0.3">
      <c r="A29" s="421" t="s">
        <v>2119</v>
      </c>
      <c r="B29" s="346" t="s">
        <v>2308</v>
      </c>
      <c r="C29" s="334" t="s">
        <v>2652</v>
      </c>
      <c r="D29" s="390">
        <v>300000</v>
      </c>
      <c r="E29" s="391">
        <f>D29</f>
        <v>300000</v>
      </c>
      <c r="F29" s="391"/>
      <c r="G29" s="391"/>
      <c r="H29" s="345" t="s">
        <v>2265</v>
      </c>
      <c r="I29" s="319" t="s">
        <v>1520</v>
      </c>
      <c r="J29" s="319" t="s">
        <v>2058</v>
      </c>
      <c r="K29" s="319"/>
    </row>
    <row r="30" spans="1:11" ht="31.2" x14ac:dyDescent="0.3">
      <c r="A30" s="421" t="s">
        <v>2122</v>
      </c>
      <c r="B30" s="346" t="s">
        <v>2308</v>
      </c>
      <c r="C30" s="334" t="s">
        <v>1157</v>
      </c>
      <c r="D30" s="390">
        <v>50000</v>
      </c>
      <c r="E30" s="390">
        <f>D30</f>
        <v>50000</v>
      </c>
      <c r="F30" s="390"/>
      <c r="G30" s="390"/>
      <c r="H30" s="334" t="s">
        <v>2131</v>
      </c>
      <c r="I30" s="319" t="s">
        <v>1520</v>
      </c>
      <c r="J30" s="319" t="s">
        <v>337</v>
      </c>
      <c r="K30" s="319"/>
    </row>
    <row r="31" spans="1:11" ht="93.6" x14ac:dyDescent="0.3">
      <c r="A31" s="421" t="s">
        <v>2125</v>
      </c>
      <c r="B31" s="346" t="s">
        <v>2308</v>
      </c>
      <c r="C31" s="334" t="s">
        <v>2377</v>
      </c>
      <c r="D31" s="390">
        <v>420000</v>
      </c>
      <c r="E31" s="390"/>
      <c r="F31" s="390"/>
      <c r="G31" s="390">
        <f>D31</f>
        <v>420000</v>
      </c>
      <c r="H31" s="334" t="s">
        <v>1153</v>
      </c>
      <c r="I31" s="319" t="s">
        <v>595</v>
      </c>
      <c r="J31" s="319" t="s">
        <v>1154</v>
      </c>
      <c r="K31" s="319"/>
    </row>
    <row r="32" spans="1:11" ht="31.2" x14ac:dyDescent="0.3">
      <c r="A32" s="421" t="s">
        <v>2126</v>
      </c>
      <c r="B32" s="346" t="s">
        <v>2308</v>
      </c>
      <c r="C32" s="334" t="s">
        <v>2376</v>
      </c>
      <c r="D32" s="390">
        <v>800000</v>
      </c>
      <c r="E32" s="390"/>
      <c r="F32" s="390"/>
      <c r="G32" s="390">
        <f>D32</f>
        <v>800000</v>
      </c>
      <c r="H32" s="334" t="s">
        <v>1156</v>
      </c>
      <c r="I32" s="319" t="s">
        <v>1520</v>
      </c>
      <c r="J32" s="319" t="s">
        <v>1154</v>
      </c>
      <c r="K32" s="319"/>
    </row>
    <row r="33" spans="1:11" ht="31.2" x14ac:dyDescent="0.3">
      <c r="A33" s="421" t="s">
        <v>2128</v>
      </c>
      <c r="B33" s="346" t="s">
        <v>2308</v>
      </c>
      <c r="C33" s="334" t="s">
        <v>2133</v>
      </c>
      <c r="D33" s="391">
        <v>80000</v>
      </c>
      <c r="E33" s="390"/>
      <c r="F33" s="390"/>
      <c r="G33" s="390">
        <f>D33</f>
        <v>80000</v>
      </c>
      <c r="H33" s="334" t="s">
        <v>2134</v>
      </c>
      <c r="I33" s="319" t="s">
        <v>595</v>
      </c>
      <c r="J33" s="319" t="s">
        <v>1354</v>
      </c>
      <c r="K33" s="319"/>
    </row>
    <row r="34" spans="1:11" ht="62.4" x14ac:dyDescent="0.3">
      <c r="A34" s="421" t="s">
        <v>2129</v>
      </c>
      <c r="B34" s="346" t="s">
        <v>2308</v>
      </c>
      <c r="C34" s="334" t="s">
        <v>2135</v>
      </c>
      <c r="D34" s="391">
        <v>100000</v>
      </c>
      <c r="E34" s="390"/>
      <c r="F34" s="390"/>
      <c r="G34" s="390">
        <f>D34</f>
        <v>100000</v>
      </c>
      <c r="H34" s="334" t="s">
        <v>2136</v>
      </c>
      <c r="I34" s="319" t="s">
        <v>595</v>
      </c>
      <c r="J34" s="319" t="s">
        <v>1354</v>
      </c>
      <c r="K34" s="319"/>
    </row>
    <row r="35" spans="1:11" ht="93.6" x14ac:dyDescent="0.3">
      <c r="A35" s="421" t="s">
        <v>2130</v>
      </c>
      <c r="B35" s="346" t="s">
        <v>2308</v>
      </c>
      <c r="C35" s="334" t="s">
        <v>1369</v>
      </c>
      <c r="D35" s="390">
        <v>950000</v>
      </c>
      <c r="E35" s="390"/>
      <c r="F35" s="390"/>
      <c r="G35" s="390">
        <f>D35</f>
        <v>950000</v>
      </c>
      <c r="H35" s="334" t="s">
        <v>2137</v>
      </c>
      <c r="I35" s="319" t="s">
        <v>595</v>
      </c>
      <c r="J35" s="319" t="s">
        <v>1354</v>
      </c>
      <c r="K35" s="319"/>
    </row>
    <row r="36" spans="1:11" s="313" customFormat="1" ht="46.8" x14ac:dyDescent="0.3">
      <c r="A36" s="421" t="s">
        <v>2132</v>
      </c>
      <c r="B36" s="346" t="s">
        <v>30</v>
      </c>
      <c r="C36" s="334" t="s">
        <v>2373</v>
      </c>
      <c r="D36" s="390"/>
      <c r="E36" s="390"/>
      <c r="F36" s="390"/>
      <c r="G36" s="390"/>
      <c r="H36" s="334" t="s">
        <v>2113</v>
      </c>
      <c r="I36" s="319" t="s">
        <v>543</v>
      </c>
      <c r="J36" s="319" t="s">
        <v>2382</v>
      </c>
      <c r="K36" s="319"/>
    </row>
    <row r="37" spans="1:11" s="313" customFormat="1" ht="46.8" x14ac:dyDescent="0.3">
      <c r="A37" s="421" t="s">
        <v>2618</v>
      </c>
      <c r="B37" s="346" t="s">
        <v>30</v>
      </c>
      <c r="C37" s="334" t="s">
        <v>2374</v>
      </c>
      <c r="D37" s="390"/>
      <c r="E37" s="390"/>
      <c r="F37" s="390"/>
      <c r="G37" s="390"/>
      <c r="H37" s="334" t="s">
        <v>2115</v>
      </c>
      <c r="I37" s="319" t="s">
        <v>595</v>
      </c>
      <c r="J37" s="319" t="s">
        <v>2382</v>
      </c>
      <c r="K37" s="319"/>
    </row>
    <row r="38" spans="1:11" s="313" customFormat="1" ht="46.8" x14ac:dyDescent="0.3">
      <c r="A38" s="421" t="s">
        <v>2619</v>
      </c>
      <c r="B38" s="346" t="s">
        <v>30</v>
      </c>
      <c r="C38" s="334" t="s">
        <v>2117</v>
      </c>
      <c r="D38" s="390"/>
      <c r="E38" s="390"/>
      <c r="F38" s="390"/>
      <c r="G38" s="390"/>
      <c r="H38" s="334" t="s">
        <v>2118</v>
      </c>
      <c r="I38" s="319" t="s">
        <v>595</v>
      </c>
      <c r="J38" s="319" t="s">
        <v>2382</v>
      </c>
      <c r="K38" s="319"/>
    </row>
    <row r="39" spans="1:11" s="313" customFormat="1" ht="46.8" x14ac:dyDescent="0.3">
      <c r="A39" s="421" t="s">
        <v>2668</v>
      </c>
      <c r="B39" s="346" t="s">
        <v>30</v>
      </c>
      <c r="C39" s="334" t="s">
        <v>2120</v>
      </c>
      <c r="D39" s="390"/>
      <c r="E39" s="390"/>
      <c r="F39" s="390"/>
      <c r="G39" s="390"/>
      <c r="H39" s="334" t="s">
        <v>2121</v>
      </c>
      <c r="I39" s="319" t="s">
        <v>595</v>
      </c>
      <c r="J39" s="319" t="s">
        <v>2382</v>
      </c>
      <c r="K39" s="319"/>
    </row>
    <row r="40" spans="1:11" s="313" customFormat="1" ht="46.8" x14ac:dyDescent="0.3">
      <c r="A40" s="421" t="s">
        <v>2717</v>
      </c>
      <c r="B40" s="346" t="s">
        <v>30</v>
      </c>
      <c r="C40" s="334" t="s">
        <v>2123</v>
      </c>
      <c r="D40" s="390"/>
      <c r="E40" s="390"/>
      <c r="F40" s="390"/>
      <c r="G40" s="390"/>
      <c r="H40" s="334" t="s">
        <v>2124</v>
      </c>
      <c r="I40" s="319" t="s">
        <v>595</v>
      </c>
      <c r="J40" s="319" t="s">
        <v>2382</v>
      </c>
      <c r="K40" s="319"/>
    </row>
    <row r="41" spans="1:11" s="463" customFormat="1" ht="62.4" x14ac:dyDescent="0.3">
      <c r="A41" s="421" t="s">
        <v>3166</v>
      </c>
      <c r="B41" s="346" t="s">
        <v>2308</v>
      </c>
      <c r="C41" s="334" t="s">
        <v>3169</v>
      </c>
      <c r="D41" s="390">
        <v>180000</v>
      </c>
      <c r="E41" s="390"/>
      <c r="F41" s="390"/>
      <c r="G41" s="390"/>
      <c r="H41" s="334" t="s">
        <v>3170</v>
      </c>
      <c r="I41" s="319" t="s">
        <v>568</v>
      </c>
      <c r="J41" s="319" t="s">
        <v>1790</v>
      </c>
      <c r="K41" s="319" t="s">
        <v>3168</v>
      </c>
    </row>
    <row r="42" spans="1:11" s="463" customFormat="1" ht="93.6" x14ac:dyDescent="0.3">
      <c r="A42" s="421" t="s">
        <v>3166</v>
      </c>
      <c r="B42" s="346" t="s">
        <v>2308</v>
      </c>
      <c r="C42" s="334" t="s">
        <v>3197</v>
      </c>
      <c r="D42" s="390">
        <v>3000000</v>
      </c>
      <c r="E42" s="390">
        <v>450000</v>
      </c>
      <c r="F42" s="390">
        <v>2550000</v>
      </c>
      <c r="G42" s="390"/>
      <c r="H42" s="334" t="s">
        <v>3200</v>
      </c>
      <c r="I42" s="319" t="s">
        <v>1666</v>
      </c>
      <c r="J42" s="319" t="s">
        <v>3198</v>
      </c>
      <c r="K42" s="319" t="s">
        <v>3199</v>
      </c>
    </row>
    <row r="43" spans="1:11" s="463" customFormat="1" ht="62.4" x14ac:dyDescent="0.3">
      <c r="A43" s="421" t="s">
        <v>3360</v>
      </c>
      <c r="B43" s="426" t="s">
        <v>2308</v>
      </c>
      <c r="C43" s="496" t="s">
        <v>3358</v>
      </c>
      <c r="D43" s="381">
        <v>200000</v>
      </c>
      <c r="E43" s="381">
        <v>30000</v>
      </c>
      <c r="F43" s="390"/>
      <c r="G43" s="498">
        <v>170000</v>
      </c>
      <c r="H43" s="425" t="s">
        <v>3359</v>
      </c>
      <c r="I43" s="427">
        <v>2025</v>
      </c>
      <c r="J43" s="427" t="s">
        <v>3198</v>
      </c>
      <c r="K43" s="427" t="s">
        <v>3062</v>
      </c>
    </row>
    <row r="44" spans="1:11" s="463" customFormat="1" ht="93.6" x14ac:dyDescent="0.3">
      <c r="A44" s="553" t="s">
        <v>3655</v>
      </c>
      <c r="B44" s="545" t="s">
        <v>2308</v>
      </c>
      <c r="C44" s="547" t="s">
        <v>3656</v>
      </c>
      <c r="D44" s="554" t="s">
        <v>3657</v>
      </c>
      <c r="E44" s="554">
        <v>207260</v>
      </c>
      <c r="F44" s="555"/>
      <c r="G44" s="556" t="s">
        <v>3658</v>
      </c>
      <c r="H44" s="552" t="s">
        <v>3659</v>
      </c>
      <c r="I44" s="546" t="s">
        <v>3660</v>
      </c>
      <c r="J44" s="546" t="s">
        <v>3198</v>
      </c>
      <c r="K44" s="546" t="s">
        <v>2987</v>
      </c>
    </row>
    <row r="45" spans="1:11" x14ac:dyDescent="0.3">
      <c r="A45" s="577" t="s">
        <v>2140</v>
      </c>
      <c r="B45" s="577"/>
      <c r="C45" s="577"/>
      <c r="D45" s="577"/>
      <c r="E45" s="577"/>
      <c r="F45" s="577"/>
      <c r="G45" s="577"/>
      <c r="H45" s="577"/>
      <c r="I45" s="577"/>
      <c r="J45" s="577"/>
      <c r="K45" s="577"/>
    </row>
    <row r="46" spans="1:11" ht="31.2" x14ac:dyDescent="0.3">
      <c r="A46" s="345" t="s">
        <v>2620</v>
      </c>
      <c r="B46" s="346" t="s">
        <v>2308</v>
      </c>
      <c r="C46" s="334" t="s">
        <v>2142</v>
      </c>
      <c r="D46" s="391">
        <v>400000</v>
      </c>
      <c r="E46" s="391">
        <f>D46</f>
        <v>400000</v>
      </c>
      <c r="F46" s="391"/>
      <c r="G46" s="391"/>
      <c r="H46" s="334" t="s">
        <v>2143</v>
      </c>
      <c r="I46" s="319" t="s">
        <v>595</v>
      </c>
      <c r="J46" s="319" t="s">
        <v>435</v>
      </c>
      <c r="K46" s="319"/>
    </row>
    <row r="47" spans="1:11" ht="46.8" x14ac:dyDescent="0.3">
      <c r="A47" s="345" t="s">
        <v>2390</v>
      </c>
      <c r="B47" s="346" t="s">
        <v>30</v>
      </c>
      <c r="C47" s="334" t="s">
        <v>2144</v>
      </c>
      <c r="D47" s="391"/>
      <c r="E47" s="391"/>
      <c r="F47" s="391"/>
      <c r="G47" s="391"/>
      <c r="H47" s="334" t="s">
        <v>2145</v>
      </c>
      <c r="I47" s="319" t="s">
        <v>595</v>
      </c>
      <c r="J47" s="422" t="s">
        <v>3277</v>
      </c>
      <c r="K47" s="319"/>
    </row>
    <row r="48" spans="1:11" ht="124.8" x14ac:dyDescent="0.3">
      <c r="A48" s="345" t="s">
        <v>2391</v>
      </c>
      <c r="B48" s="346" t="s">
        <v>30</v>
      </c>
      <c r="C48" s="423" t="s">
        <v>2141</v>
      </c>
      <c r="D48" s="424"/>
      <c r="E48" s="424"/>
      <c r="F48" s="424"/>
      <c r="G48" s="424"/>
      <c r="H48" s="423" t="s">
        <v>2886</v>
      </c>
      <c r="I48" s="422" t="s">
        <v>1524</v>
      </c>
      <c r="J48" s="422" t="s">
        <v>3283</v>
      </c>
      <c r="K48" s="319"/>
    </row>
    <row r="49" spans="1:11" s="463" customFormat="1" ht="46.8" x14ac:dyDescent="0.3">
      <c r="A49" s="345" t="s">
        <v>3401</v>
      </c>
      <c r="B49" s="346" t="s">
        <v>2308</v>
      </c>
      <c r="C49" s="423" t="s">
        <v>3402</v>
      </c>
      <c r="D49" s="524">
        <v>105000</v>
      </c>
      <c r="E49" s="524">
        <f>D49-G49</f>
        <v>28204.210000000006</v>
      </c>
      <c r="F49" s="424"/>
      <c r="G49" s="524">
        <v>76795.789999999994</v>
      </c>
      <c r="H49" s="423" t="s">
        <v>3403</v>
      </c>
      <c r="I49" s="422" t="s">
        <v>568</v>
      </c>
      <c r="J49" s="319" t="s">
        <v>3198</v>
      </c>
      <c r="K49" s="319" t="s">
        <v>3154</v>
      </c>
    </row>
    <row r="50" spans="1:11" s="463" customFormat="1" ht="46.8" x14ac:dyDescent="0.3">
      <c r="A50" s="345" t="s">
        <v>3536</v>
      </c>
      <c r="B50" s="346" t="s">
        <v>2308</v>
      </c>
      <c r="C50" s="423" t="s">
        <v>3549</v>
      </c>
      <c r="D50" s="524">
        <f>SUM(E50:G50)</f>
        <v>50000</v>
      </c>
      <c r="E50" s="524">
        <v>5000</v>
      </c>
      <c r="F50" s="424">
        <v>45000</v>
      </c>
      <c r="G50" s="524" t="s">
        <v>3523</v>
      </c>
      <c r="H50" s="423" t="s">
        <v>3548</v>
      </c>
      <c r="I50" s="422">
        <v>2026</v>
      </c>
      <c r="J50" s="319" t="s">
        <v>3537</v>
      </c>
      <c r="K50" s="319" t="s">
        <v>2968</v>
      </c>
    </row>
    <row r="51" spans="1:11" s="463" customFormat="1" ht="46.8" x14ac:dyDescent="0.3">
      <c r="A51" s="345" t="s">
        <v>3542</v>
      </c>
      <c r="B51" s="346" t="s">
        <v>2308</v>
      </c>
      <c r="C51" s="423" t="s">
        <v>3541</v>
      </c>
      <c r="D51" s="524">
        <v>300000</v>
      </c>
      <c r="E51" s="524">
        <f>D51*0.1</f>
        <v>30000</v>
      </c>
      <c r="F51" s="424">
        <f>D51*0.9</f>
        <v>270000</v>
      </c>
      <c r="G51" s="524" t="s">
        <v>3523</v>
      </c>
      <c r="H51" s="423" t="s">
        <v>3543</v>
      </c>
      <c r="I51" s="422">
        <v>2026</v>
      </c>
      <c r="J51" s="319" t="s">
        <v>3544</v>
      </c>
      <c r="K51" s="319" t="s">
        <v>2968</v>
      </c>
    </row>
    <row r="52" spans="1:11" s="463" customFormat="1" ht="171.6" x14ac:dyDescent="0.3">
      <c r="A52" s="345" t="s">
        <v>3545</v>
      </c>
      <c r="B52" s="346" t="s">
        <v>2308</v>
      </c>
      <c r="C52" s="423" t="s">
        <v>3546</v>
      </c>
      <c r="D52" s="524">
        <v>300000</v>
      </c>
      <c r="E52" s="524">
        <f>D52*0.1</f>
        <v>30000</v>
      </c>
      <c r="F52" s="424">
        <f>D52*0.9</f>
        <v>270000</v>
      </c>
      <c r="G52" s="524" t="s">
        <v>3523</v>
      </c>
      <c r="H52" s="423" t="s">
        <v>3550</v>
      </c>
      <c r="I52" s="422">
        <v>2026</v>
      </c>
      <c r="J52" s="319" t="s">
        <v>3547</v>
      </c>
      <c r="K52" s="319" t="s">
        <v>2968</v>
      </c>
    </row>
    <row r="53" spans="1:11" x14ac:dyDescent="0.3">
      <c r="A53" s="577" t="s">
        <v>2146</v>
      </c>
      <c r="B53" s="577"/>
      <c r="C53" s="577"/>
      <c r="D53" s="577"/>
      <c r="E53" s="577"/>
      <c r="F53" s="577"/>
      <c r="G53" s="577"/>
      <c r="H53" s="577"/>
      <c r="I53" s="577"/>
      <c r="J53" s="577"/>
      <c r="K53" s="577"/>
    </row>
    <row r="54" spans="1:11" s="322" customFormat="1" ht="46.8" x14ac:dyDescent="0.3">
      <c r="A54" s="425" t="s">
        <v>2147</v>
      </c>
      <c r="B54" s="426" t="s">
        <v>30</v>
      </c>
      <c r="C54" s="425" t="s">
        <v>2148</v>
      </c>
      <c r="D54" s="382"/>
      <c r="E54" s="382"/>
      <c r="F54" s="382"/>
      <c r="G54" s="382"/>
      <c r="H54" s="425" t="s">
        <v>2149</v>
      </c>
      <c r="I54" s="427" t="s">
        <v>595</v>
      </c>
      <c r="J54" s="427" t="s">
        <v>2616</v>
      </c>
      <c r="K54" s="427"/>
    </row>
    <row r="55" spans="1:11" s="322" customFormat="1" ht="46.8" x14ac:dyDescent="0.3">
      <c r="A55" s="425" t="s">
        <v>2150</v>
      </c>
      <c r="B55" s="426" t="s">
        <v>30</v>
      </c>
      <c r="C55" s="425" t="s">
        <v>2151</v>
      </c>
      <c r="D55" s="382"/>
      <c r="E55" s="382"/>
      <c r="F55" s="382"/>
      <c r="G55" s="382"/>
      <c r="H55" s="334" t="s">
        <v>2152</v>
      </c>
      <c r="I55" s="427" t="s">
        <v>595</v>
      </c>
      <c r="J55" s="319" t="s">
        <v>3284</v>
      </c>
      <c r="K55" s="427"/>
    </row>
    <row r="56" spans="1:11" s="322" customFormat="1" ht="109.2" x14ac:dyDescent="0.3">
      <c r="A56" s="425" t="s">
        <v>2153</v>
      </c>
      <c r="B56" s="426" t="s">
        <v>30</v>
      </c>
      <c r="C56" s="425" t="s">
        <v>2675</v>
      </c>
      <c r="D56" s="381"/>
      <c r="E56" s="381"/>
      <c r="F56" s="381"/>
      <c r="G56" s="381"/>
      <c r="H56" s="425" t="s">
        <v>2154</v>
      </c>
      <c r="I56" s="427" t="s">
        <v>595</v>
      </c>
      <c r="J56" s="319" t="s">
        <v>3285</v>
      </c>
      <c r="K56" s="427"/>
    </row>
    <row r="57" spans="1:11" s="483" customFormat="1" ht="62.4" x14ac:dyDescent="0.3">
      <c r="A57" s="425" t="s">
        <v>3206</v>
      </c>
      <c r="B57" s="426" t="s">
        <v>2308</v>
      </c>
      <c r="C57" s="425" t="s">
        <v>3207</v>
      </c>
      <c r="D57" s="381">
        <v>35000</v>
      </c>
      <c r="E57" s="381">
        <v>3500</v>
      </c>
      <c r="F57" s="381">
        <v>31500</v>
      </c>
      <c r="G57" s="381"/>
      <c r="H57" s="425" t="s">
        <v>3209</v>
      </c>
      <c r="I57" s="427" t="s">
        <v>3099</v>
      </c>
      <c r="J57" s="319" t="s">
        <v>3208</v>
      </c>
      <c r="K57" s="427" t="s">
        <v>2970</v>
      </c>
    </row>
    <row r="58" spans="1:11" s="323" customFormat="1" x14ac:dyDescent="0.3">
      <c r="A58" s="577" t="s">
        <v>2155</v>
      </c>
      <c r="B58" s="577"/>
      <c r="C58" s="577"/>
      <c r="D58" s="577"/>
      <c r="E58" s="577"/>
      <c r="F58" s="577"/>
      <c r="G58" s="577"/>
      <c r="H58" s="577"/>
      <c r="I58" s="577"/>
      <c r="J58" s="577"/>
      <c r="K58" s="577"/>
    </row>
    <row r="59" spans="1:11" s="325" customFormat="1" ht="124.8" x14ac:dyDescent="0.3">
      <c r="A59" s="334" t="s">
        <v>2156</v>
      </c>
      <c r="B59" s="346" t="s">
        <v>30</v>
      </c>
      <c r="C59" s="334" t="s">
        <v>2167</v>
      </c>
      <c r="D59" s="390"/>
      <c r="E59" s="390"/>
      <c r="F59" s="390"/>
      <c r="G59" s="390"/>
      <c r="H59" s="334" t="s">
        <v>2887</v>
      </c>
      <c r="I59" s="319" t="s">
        <v>595</v>
      </c>
      <c r="J59" s="319" t="s">
        <v>2168</v>
      </c>
      <c r="K59" s="319"/>
    </row>
    <row r="60" spans="1:11" s="325" customFormat="1" ht="109.2" x14ac:dyDescent="0.3">
      <c r="A60" s="334" t="s">
        <v>2159</v>
      </c>
      <c r="B60" s="346" t="s">
        <v>30</v>
      </c>
      <c r="C60" s="334" t="s">
        <v>2160</v>
      </c>
      <c r="D60" s="390"/>
      <c r="E60" s="390"/>
      <c r="F60" s="390"/>
      <c r="G60" s="390"/>
      <c r="H60" s="334" t="s">
        <v>2161</v>
      </c>
      <c r="I60" s="319" t="s">
        <v>2162</v>
      </c>
      <c r="J60" s="319" t="s">
        <v>2383</v>
      </c>
      <c r="K60" s="319"/>
    </row>
    <row r="61" spans="1:11" s="313" customFormat="1" ht="46.8" x14ac:dyDescent="0.3">
      <c r="A61" s="334" t="s">
        <v>2163</v>
      </c>
      <c r="B61" s="346" t="s">
        <v>30</v>
      </c>
      <c r="C61" s="334" t="s">
        <v>2157</v>
      </c>
      <c r="D61" s="390"/>
      <c r="E61" s="390"/>
      <c r="F61" s="390"/>
      <c r="G61" s="390"/>
      <c r="H61" s="334" t="s">
        <v>2158</v>
      </c>
      <c r="I61" s="319" t="s">
        <v>595</v>
      </c>
      <c r="J61" s="319" t="s">
        <v>1967</v>
      </c>
      <c r="K61" s="319"/>
    </row>
    <row r="62" spans="1:11" ht="46.8" x14ac:dyDescent="0.3">
      <c r="A62" s="334" t="s">
        <v>2165</v>
      </c>
      <c r="B62" s="346" t="s">
        <v>30</v>
      </c>
      <c r="C62" s="334" t="s">
        <v>2171</v>
      </c>
      <c r="D62" s="390"/>
      <c r="E62" s="390"/>
      <c r="F62" s="390"/>
      <c r="G62" s="390"/>
      <c r="H62" s="334" t="s">
        <v>2172</v>
      </c>
      <c r="I62" s="319" t="s">
        <v>595</v>
      </c>
      <c r="J62" s="319" t="s">
        <v>2386</v>
      </c>
      <c r="K62" s="319"/>
    </row>
    <row r="63" spans="1:11" ht="46.8" x14ac:dyDescent="0.3">
      <c r="A63" s="334" t="s">
        <v>2166</v>
      </c>
      <c r="B63" s="346" t="s">
        <v>30</v>
      </c>
      <c r="C63" s="334" t="s">
        <v>2170</v>
      </c>
      <c r="D63" s="390"/>
      <c r="E63" s="390"/>
      <c r="F63" s="390"/>
      <c r="G63" s="390"/>
      <c r="H63" s="334" t="s">
        <v>2385</v>
      </c>
      <c r="I63" s="319" t="s">
        <v>595</v>
      </c>
      <c r="J63" s="319" t="s">
        <v>1967</v>
      </c>
      <c r="K63" s="319"/>
    </row>
    <row r="64" spans="1:11" x14ac:dyDescent="0.3">
      <c r="A64" s="334" t="s">
        <v>2169</v>
      </c>
      <c r="B64" s="346" t="s">
        <v>30</v>
      </c>
      <c r="C64" s="334" t="s">
        <v>2384</v>
      </c>
      <c r="D64" s="390"/>
      <c r="E64" s="390"/>
      <c r="F64" s="390"/>
      <c r="G64" s="390"/>
      <c r="H64" s="334" t="s">
        <v>2164</v>
      </c>
      <c r="I64" s="319" t="s">
        <v>595</v>
      </c>
      <c r="J64" s="319" t="s">
        <v>1967</v>
      </c>
      <c r="K64" s="319"/>
    </row>
    <row r="65" spans="1:11" s="463" customFormat="1" ht="156" x14ac:dyDescent="0.3">
      <c r="A65" s="334" t="s">
        <v>2963</v>
      </c>
      <c r="B65" s="346" t="s">
        <v>2308</v>
      </c>
      <c r="C65" s="334" t="s">
        <v>2964</v>
      </c>
      <c r="D65" s="462" t="s">
        <v>2972</v>
      </c>
      <c r="E65" s="457">
        <v>75862.5</v>
      </c>
      <c r="F65" s="462" t="s">
        <v>2973</v>
      </c>
      <c r="G65" s="390"/>
      <c r="H65" s="428" t="s">
        <v>2971</v>
      </c>
      <c r="I65" s="319" t="s">
        <v>2965</v>
      </c>
      <c r="J65" s="319" t="s">
        <v>2966</v>
      </c>
      <c r="K65" s="319" t="s">
        <v>2967</v>
      </c>
    </row>
    <row r="66" spans="1:11" x14ac:dyDescent="0.3">
      <c r="A66" s="577" t="s">
        <v>2173</v>
      </c>
      <c r="B66" s="577"/>
      <c r="C66" s="577"/>
      <c r="D66" s="577"/>
      <c r="E66" s="577"/>
      <c r="F66" s="577"/>
      <c r="G66" s="577"/>
      <c r="H66" s="577"/>
      <c r="I66" s="577"/>
      <c r="J66" s="577"/>
      <c r="K66" s="577"/>
    </row>
    <row r="67" spans="1:11" ht="234" x14ac:dyDescent="0.3">
      <c r="A67" s="345" t="s">
        <v>2174</v>
      </c>
      <c r="B67" s="346" t="s">
        <v>2308</v>
      </c>
      <c r="C67" s="334" t="s">
        <v>2363</v>
      </c>
      <c r="D67" s="391">
        <v>394999.5</v>
      </c>
      <c r="E67" s="391">
        <f>D67-F67-G67</f>
        <v>44437</v>
      </c>
      <c r="F67" s="391">
        <v>335750</v>
      </c>
      <c r="G67" s="391">
        <v>14812.5</v>
      </c>
      <c r="H67" s="334" t="s">
        <v>2364</v>
      </c>
      <c r="I67" s="319" t="s">
        <v>1524</v>
      </c>
      <c r="J67" s="319" t="s">
        <v>44</v>
      </c>
      <c r="K67" s="319" t="s">
        <v>2365</v>
      </c>
    </row>
    <row r="68" spans="1:11" ht="156" x14ac:dyDescent="0.3">
      <c r="A68" s="345" t="s">
        <v>2175</v>
      </c>
      <c r="B68" s="346" t="s">
        <v>2308</v>
      </c>
      <c r="C68" s="334" t="s">
        <v>2360</v>
      </c>
      <c r="D68" s="391">
        <v>295000</v>
      </c>
      <c r="E68" s="391">
        <f>D68-F68-G68</f>
        <v>11062.5</v>
      </c>
      <c r="F68" s="391">
        <v>250750</v>
      </c>
      <c r="G68" s="391">
        <v>33187.5</v>
      </c>
      <c r="H68" s="334" t="s">
        <v>2362</v>
      </c>
      <c r="I68" s="319" t="s">
        <v>1524</v>
      </c>
      <c r="J68" s="319" t="s">
        <v>44</v>
      </c>
      <c r="K68" s="319" t="s">
        <v>2365</v>
      </c>
    </row>
    <row r="69" spans="1:11" ht="62.4" x14ac:dyDescent="0.3">
      <c r="A69" s="345" t="s">
        <v>2177</v>
      </c>
      <c r="B69" s="346" t="s">
        <v>2308</v>
      </c>
      <c r="C69" s="334" t="s">
        <v>2176</v>
      </c>
      <c r="D69" s="391">
        <v>300000</v>
      </c>
      <c r="E69" s="391">
        <f>D69</f>
        <v>300000</v>
      </c>
      <c r="F69" s="391"/>
      <c r="G69" s="391"/>
      <c r="H69" s="334" t="s">
        <v>3286</v>
      </c>
      <c r="I69" s="319" t="s">
        <v>595</v>
      </c>
      <c r="J69" s="319" t="s">
        <v>3287</v>
      </c>
      <c r="K69" s="319"/>
    </row>
    <row r="70" spans="1:11" s="325" customFormat="1" ht="78" x14ac:dyDescent="0.3">
      <c r="A70" s="345" t="s">
        <v>2181</v>
      </c>
      <c r="B70" s="346" t="s">
        <v>2308</v>
      </c>
      <c r="C70" s="428" t="s">
        <v>2178</v>
      </c>
      <c r="D70" s="391" t="s">
        <v>2179</v>
      </c>
      <c r="E70" s="391">
        <v>1105</v>
      </c>
      <c r="F70" s="390"/>
      <c r="G70" s="391">
        <v>9945</v>
      </c>
      <c r="H70" s="428" t="s">
        <v>2180</v>
      </c>
      <c r="I70" s="319" t="s">
        <v>595</v>
      </c>
      <c r="J70" s="319" t="s">
        <v>3287</v>
      </c>
      <c r="K70" s="319" t="s">
        <v>2621</v>
      </c>
    </row>
    <row r="71" spans="1:11" s="325" customFormat="1" ht="78" x14ac:dyDescent="0.3">
      <c r="A71" s="345" t="s">
        <v>2184</v>
      </c>
      <c r="B71" s="346" t="s">
        <v>2308</v>
      </c>
      <c r="C71" s="334" t="s">
        <v>2182</v>
      </c>
      <c r="D71" s="391">
        <v>39554.120000000003</v>
      </c>
      <c r="E71" s="391">
        <v>5933.12</v>
      </c>
      <c r="F71" s="390"/>
      <c r="G71" s="391">
        <v>33621</v>
      </c>
      <c r="H71" s="334" t="s">
        <v>2183</v>
      </c>
      <c r="I71" s="319" t="s">
        <v>333</v>
      </c>
      <c r="J71" s="319" t="s">
        <v>2058</v>
      </c>
      <c r="K71" s="319" t="s">
        <v>2621</v>
      </c>
    </row>
    <row r="72" spans="1:11" s="325" customFormat="1" ht="46.8" x14ac:dyDescent="0.3">
      <c r="A72" s="345" t="s">
        <v>2185</v>
      </c>
      <c r="B72" s="346" t="s">
        <v>30</v>
      </c>
      <c r="C72" s="334" t="s">
        <v>2662</v>
      </c>
      <c r="D72" s="391"/>
      <c r="E72" s="391"/>
      <c r="F72" s="390"/>
      <c r="G72" s="391"/>
      <c r="H72" s="334" t="s">
        <v>2664</v>
      </c>
      <c r="I72" s="319" t="s">
        <v>595</v>
      </c>
      <c r="J72" s="319" t="s">
        <v>3274</v>
      </c>
      <c r="K72" s="319" t="s">
        <v>2663</v>
      </c>
    </row>
    <row r="73" spans="1:11" s="325" customFormat="1" ht="62.4" x14ac:dyDescent="0.3">
      <c r="A73" s="345" t="s">
        <v>2392</v>
      </c>
      <c r="B73" s="346" t="s">
        <v>30</v>
      </c>
      <c r="C73" s="334" t="s">
        <v>2665</v>
      </c>
      <c r="D73" s="391"/>
      <c r="E73" s="391"/>
      <c r="F73" s="390"/>
      <c r="G73" s="391"/>
      <c r="H73" s="334" t="s">
        <v>2676</v>
      </c>
      <c r="I73" s="319" t="s">
        <v>595</v>
      </c>
      <c r="J73" s="319" t="s">
        <v>3288</v>
      </c>
      <c r="K73" s="319" t="s">
        <v>2663</v>
      </c>
    </row>
    <row r="74" spans="1:11" s="325" customFormat="1" ht="156" x14ac:dyDescent="0.3">
      <c r="A74" s="345" t="s">
        <v>2669</v>
      </c>
      <c r="B74" s="346" t="s">
        <v>30</v>
      </c>
      <c r="C74" s="334" t="s">
        <v>2623</v>
      </c>
      <c r="D74" s="390"/>
      <c r="E74" s="390"/>
      <c r="F74" s="390"/>
      <c r="G74" s="390"/>
      <c r="H74" s="334" t="s">
        <v>2888</v>
      </c>
      <c r="I74" s="319" t="s">
        <v>595</v>
      </c>
      <c r="J74" s="319" t="s">
        <v>3270</v>
      </c>
      <c r="K74" s="319"/>
    </row>
    <row r="75" spans="1:11" s="325" customFormat="1" ht="109.2" x14ac:dyDescent="0.3">
      <c r="A75" s="345" t="s">
        <v>2670</v>
      </c>
      <c r="B75" s="346" t="s">
        <v>30</v>
      </c>
      <c r="C75" s="334" t="s">
        <v>2622</v>
      </c>
      <c r="D75" s="390"/>
      <c r="E75" s="390"/>
      <c r="F75" s="390"/>
      <c r="G75" s="390"/>
      <c r="H75" s="334" t="s">
        <v>2889</v>
      </c>
      <c r="I75" s="319" t="s">
        <v>595</v>
      </c>
      <c r="J75" s="319" t="s">
        <v>3271</v>
      </c>
      <c r="K75" s="319"/>
    </row>
    <row r="76" spans="1:11" s="463" customFormat="1" ht="78" x14ac:dyDescent="0.3">
      <c r="A76" s="345" t="s">
        <v>3267</v>
      </c>
      <c r="B76" s="346" t="s">
        <v>2308</v>
      </c>
      <c r="C76" s="334" t="s">
        <v>3268</v>
      </c>
      <c r="D76" s="456">
        <v>263417</v>
      </c>
      <c r="E76" s="456">
        <v>39512.550000000003</v>
      </c>
      <c r="F76" s="456">
        <v>223904.45</v>
      </c>
      <c r="G76" s="390"/>
      <c r="H76" s="334" t="s">
        <v>3272</v>
      </c>
      <c r="I76" s="319" t="s">
        <v>3091</v>
      </c>
      <c r="J76" s="319" t="s">
        <v>3273</v>
      </c>
      <c r="K76" s="319" t="s">
        <v>3269</v>
      </c>
    </row>
    <row r="77" spans="1:11" s="463" customFormat="1" ht="31.2" x14ac:dyDescent="0.3">
      <c r="A77" s="345" t="s">
        <v>3450</v>
      </c>
      <c r="B77" s="346" t="s">
        <v>2308</v>
      </c>
      <c r="C77" s="334" t="s">
        <v>3451</v>
      </c>
      <c r="D77" s="456">
        <v>262140.45</v>
      </c>
      <c r="E77" s="456">
        <v>39321.07</v>
      </c>
      <c r="F77" s="456">
        <v>222819.38</v>
      </c>
      <c r="G77" s="390"/>
      <c r="H77" s="334" t="s">
        <v>3453</v>
      </c>
      <c r="I77" s="319">
        <v>2026</v>
      </c>
      <c r="J77" s="319" t="s">
        <v>3271</v>
      </c>
      <c r="K77" s="319" t="s">
        <v>3452</v>
      </c>
    </row>
    <row r="78" spans="1:11" s="463" customFormat="1" ht="93.6" x14ac:dyDescent="0.3">
      <c r="A78" s="345" t="s">
        <v>3518</v>
      </c>
      <c r="B78" s="346" t="s">
        <v>2308</v>
      </c>
      <c r="C78" s="334" t="s">
        <v>3519</v>
      </c>
      <c r="D78" s="456">
        <v>310000</v>
      </c>
      <c r="E78" s="456">
        <v>10000</v>
      </c>
      <c r="F78" s="456">
        <v>270000</v>
      </c>
      <c r="G78" s="390">
        <v>30000</v>
      </c>
      <c r="H78" s="334" t="s">
        <v>3520</v>
      </c>
      <c r="I78" s="319" t="s">
        <v>3487</v>
      </c>
      <c r="J78" s="319" t="s">
        <v>44</v>
      </c>
      <c r="K78" s="319" t="s">
        <v>2970</v>
      </c>
    </row>
    <row r="79" spans="1:11" x14ac:dyDescent="0.3">
      <c r="A79" s="577" t="s">
        <v>2186</v>
      </c>
      <c r="B79" s="577"/>
      <c r="C79" s="577"/>
      <c r="D79" s="577"/>
      <c r="E79" s="577"/>
      <c r="F79" s="577"/>
      <c r="G79" s="577"/>
      <c r="H79" s="577"/>
      <c r="I79" s="577"/>
      <c r="J79" s="577"/>
      <c r="K79" s="577"/>
    </row>
    <row r="80" spans="1:11" ht="46.8" x14ac:dyDescent="0.3">
      <c r="A80" s="345" t="s">
        <v>2187</v>
      </c>
      <c r="B80" s="346" t="s">
        <v>2308</v>
      </c>
      <c r="C80" s="334" t="s">
        <v>1180</v>
      </c>
      <c r="D80" s="390">
        <v>1000000</v>
      </c>
      <c r="E80" s="390">
        <f t="shared" ref="E80:E87" si="1">D80</f>
        <v>1000000</v>
      </c>
      <c r="F80" s="390"/>
      <c r="G80" s="390"/>
      <c r="H80" s="334" t="s">
        <v>2625</v>
      </c>
      <c r="I80" s="319" t="s">
        <v>595</v>
      </c>
      <c r="J80" s="319" t="s">
        <v>44</v>
      </c>
      <c r="K80" s="319"/>
    </row>
    <row r="81" spans="1:11" ht="31.2" x14ac:dyDescent="0.3">
      <c r="A81" s="345" t="s">
        <v>2188</v>
      </c>
      <c r="B81" s="346" t="s">
        <v>2308</v>
      </c>
      <c r="C81" s="334" t="s">
        <v>1182</v>
      </c>
      <c r="D81" s="390">
        <v>300000</v>
      </c>
      <c r="E81" s="390">
        <f t="shared" si="1"/>
        <v>300000</v>
      </c>
      <c r="F81" s="390"/>
      <c r="G81" s="390"/>
      <c r="H81" s="334" t="s">
        <v>1183</v>
      </c>
      <c r="I81" s="319" t="s">
        <v>595</v>
      </c>
      <c r="J81" s="319" t="s">
        <v>60</v>
      </c>
      <c r="K81" s="319"/>
    </row>
    <row r="82" spans="1:11" ht="31.2" x14ac:dyDescent="0.3">
      <c r="A82" s="345" t="s">
        <v>2189</v>
      </c>
      <c r="B82" s="346" t="s">
        <v>2308</v>
      </c>
      <c r="C82" s="334" t="s">
        <v>1381</v>
      </c>
      <c r="D82" s="391">
        <v>600000</v>
      </c>
      <c r="E82" s="390">
        <f t="shared" si="1"/>
        <v>600000</v>
      </c>
      <c r="F82" s="391"/>
      <c r="G82" s="391"/>
      <c r="H82" s="334" t="s">
        <v>2191</v>
      </c>
      <c r="I82" s="319" t="s">
        <v>595</v>
      </c>
      <c r="J82" s="319" t="s">
        <v>3289</v>
      </c>
      <c r="K82" s="319"/>
    </row>
    <row r="83" spans="1:11" ht="46.8" x14ac:dyDescent="0.3">
      <c r="A83" s="345" t="s">
        <v>2190</v>
      </c>
      <c r="B83" s="346" t="s">
        <v>2308</v>
      </c>
      <c r="C83" s="334" t="s">
        <v>2193</v>
      </c>
      <c r="D83" s="391">
        <v>400000</v>
      </c>
      <c r="E83" s="390">
        <f t="shared" si="1"/>
        <v>400000</v>
      </c>
      <c r="F83" s="391"/>
      <c r="G83" s="391"/>
      <c r="H83" s="334" t="s">
        <v>2194</v>
      </c>
      <c r="I83" s="319" t="s">
        <v>595</v>
      </c>
      <c r="J83" s="319" t="s">
        <v>3287</v>
      </c>
      <c r="K83" s="319"/>
    </row>
    <row r="84" spans="1:11" s="325" customFormat="1" ht="109.2" x14ac:dyDescent="0.3">
      <c r="A84" s="345" t="s">
        <v>2192</v>
      </c>
      <c r="B84" s="346" t="s">
        <v>2308</v>
      </c>
      <c r="C84" s="334" t="s">
        <v>2726</v>
      </c>
      <c r="D84" s="390">
        <v>200000</v>
      </c>
      <c r="E84" s="390">
        <f t="shared" si="1"/>
        <v>200000</v>
      </c>
      <c r="F84" s="391"/>
      <c r="G84" s="391"/>
      <c r="H84" s="334" t="s">
        <v>2890</v>
      </c>
      <c r="I84" s="319" t="s">
        <v>595</v>
      </c>
      <c r="J84" s="319" t="s">
        <v>2413</v>
      </c>
      <c r="K84" s="319"/>
    </row>
    <row r="85" spans="1:11" s="325" customFormat="1" ht="280.8" x14ac:dyDescent="0.3">
      <c r="A85" s="345" t="s">
        <v>2195</v>
      </c>
      <c r="B85" s="346" t="s">
        <v>2308</v>
      </c>
      <c r="C85" s="334" t="s">
        <v>2738</v>
      </c>
      <c r="D85" s="390">
        <v>704452.01</v>
      </c>
      <c r="E85" s="390">
        <v>178234.01</v>
      </c>
      <c r="F85" s="391">
        <v>526218</v>
      </c>
      <c r="G85" s="391"/>
      <c r="H85" s="334" t="s">
        <v>2896</v>
      </c>
      <c r="I85" s="319" t="s">
        <v>349</v>
      </c>
      <c r="J85" s="319" t="s">
        <v>3340</v>
      </c>
      <c r="K85" s="319" t="s">
        <v>2897</v>
      </c>
    </row>
    <row r="86" spans="1:11" s="314" customFormat="1" ht="46.8" x14ac:dyDescent="0.3">
      <c r="A86" s="345" t="s">
        <v>2197</v>
      </c>
      <c r="B86" s="348" t="s">
        <v>2308</v>
      </c>
      <c r="C86" s="347" t="s">
        <v>2201</v>
      </c>
      <c r="D86" s="393">
        <v>200000</v>
      </c>
      <c r="E86" s="390">
        <f t="shared" si="1"/>
        <v>200000</v>
      </c>
      <c r="F86" s="393"/>
      <c r="G86" s="393"/>
      <c r="H86" s="334" t="s">
        <v>2202</v>
      </c>
      <c r="I86" s="319" t="s">
        <v>665</v>
      </c>
      <c r="J86" s="401" t="s">
        <v>298</v>
      </c>
      <c r="K86" s="401"/>
    </row>
    <row r="87" spans="1:11" ht="78" x14ac:dyDescent="0.3">
      <c r="A87" s="345" t="s">
        <v>2198</v>
      </c>
      <c r="B87" s="346" t="s">
        <v>2308</v>
      </c>
      <c r="C87" s="347" t="s">
        <v>2232</v>
      </c>
      <c r="D87" s="390">
        <v>200000</v>
      </c>
      <c r="E87" s="390">
        <f t="shared" si="1"/>
        <v>200000</v>
      </c>
      <c r="F87" s="390"/>
      <c r="G87" s="390"/>
      <c r="H87" s="334" t="s">
        <v>2233</v>
      </c>
      <c r="I87" s="319" t="s">
        <v>1666</v>
      </c>
      <c r="J87" s="319" t="s">
        <v>3277</v>
      </c>
      <c r="K87" s="319"/>
    </row>
    <row r="88" spans="1:11" s="325" customFormat="1" ht="62.4" x14ac:dyDescent="0.3">
      <c r="A88" s="345" t="s">
        <v>2199</v>
      </c>
      <c r="B88" s="346" t="s">
        <v>30</v>
      </c>
      <c r="C88" s="334" t="s">
        <v>2770</v>
      </c>
      <c r="D88" s="390"/>
      <c r="E88" s="391"/>
      <c r="F88" s="391"/>
      <c r="G88" s="391"/>
      <c r="H88" s="334" t="s">
        <v>2771</v>
      </c>
      <c r="I88" s="319" t="s">
        <v>595</v>
      </c>
      <c r="J88" s="319" t="s">
        <v>44</v>
      </c>
      <c r="K88" s="319"/>
    </row>
    <row r="89" spans="1:11" s="325" customFormat="1" ht="93.6" x14ac:dyDescent="0.3">
      <c r="A89" s="345" t="s">
        <v>2200</v>
      </c>
      <c r="B89" s="346" t="s">
        <v>30</v>
      </c>
      <c r="C89" s="334" t="s">
        <v>2196</v>
      </c>
      <c r="D89" s="391"/>
      <c r="E89" s="391"/>
      <c r="F89" s="391"/>
      <c r="G89" s="391"/>
      <c r="H89" s="334" t="s">
        <v>2772</v>
      </c>
      <c r="I89" s="319" t="s">
        <v>595</v>
      </c>
      <c r="J89" s="319" t="s">
        <v>44</v>
      </c>
      <c r="K89" s="319"/>
    </row>
    <row r="90" spans="1:11" s="325" customFormat="1" ht="62.4" x14ac:dyDescent="0.3">
      <c r="A90" s="345" t="s">
        <v>2635</v>
      </c>
      <c r="B90" s="346" t="s">
        <v>30</v>
      </c>
      <c r="C90" s="334" t="s">
        <v>2673</v>
      </c>
      <c r="D90" s="391"/>
      <c r="E90" s="391"/>
      <c r="F90" s="391"/>
      <c r="G90" s="391"/>
      <c r="H90" s="334" t="s">
        <v>2773</v>
      </c>
      <c r="I90" s="319" t="s">
        <v>595</v>
      </c>
      <c r="J90" s="319" t="s">
        <v>3270</v>
      </c>
      <c r="K90" s="319"/>
    </row>
    <row r="91" spans="1:11" s="313" customFormat="1" ht="123.75" customHeight="1" x14ac:dyDescent="0.3">
      <c r="A91" s="345" t="s">
        <v>2637</v>
      </c>
      <c r="B91" s="346" t="s">
        <v>30</v>
      </c>
      <c r="C91" s="334" t="s">
        <v>1216</v>
      </c>
      <c r="D91" s="390"/>
      <c r="E91" s="390"/>
      <c r="F91" s="390"/>
      <c r="G91" s="390"/>
      <c r="H91" s="334" t="s">
        <v>2624</v>
      </c>
      <c r="I91" s="319" t="s">
        <v>1622</v>
      </c>
      <c r="J91" s="319" t="s">
        <v>44</v>
      </c>
      <c r="K91" s="319" t="s">
        <v>1603</v>
      </c>
    </row>
    <row r="92" spans="1:11" s="324" customFormat="1" ht="74.25" customHeight="1" x14ac:dyDescent="0.3">
      <c r="A92" s="345" t="s">
        <v>2679</v>
      </c>
      <c r="B92" s="346" t="s">
        <v>30</v>
      </c>
      <c r="C92" s="334" t="s">
        <v>2677</v>
      </c>
      <c r="D92" s="391"/>
      <c r="E92" s="391"/>
      <c r="F92" s="391"/>
      <c r="G92" s="391"/>
      <c r="H92" s="334" t="s">
        <v>2678</v>
      </c>
      <c r="I92" s="319" t="s">
        <v>595</v>
      </c>
      <c r="J92" s="319" t="s">
        <v>2545</v>
      </c>
      <c r="K92" s="319"/>
    </row>
    <row r="93" spans="1:11" ht="109.2" x14ac:dyDescent="0.3">
      <c r="A93" s="345" t="s">
        <v>2739</v>
      </c>
      <c r="B93" s="346" t="s">
        <v>30</v>
      </c>
      <c r="C93" s="334" t="s">
        <v>2638</v>
      </c>
      <c r="D93" s="390"/>
      <c r="E93" s="390"/>
      <c r="F93" s="390"/>
      <c r="G93" s="390"/>
      <c r="H93" s="334" t="s">
        <v>2674</v>
      </c>
      <c r="I93" s="319" t="s">
        <v>595</v>
      </c>
      <c r="J93" s="319" t="s">
        <v>3270</v>
      </c>
      <c r="K93" s="319"/>
    </row>
    <row r="94" spans="1:11" s="463" customFormat="1" ht="78" x14ac:dyDescent="0.3">
      <c r="A94" s="345" t="s">
        <v>3347</v>
      </c>
      <c r="B94" s="346" t="s">
        <v>2308</v>
      </c>
      <c r="C94" s="334" t="s">
        <v>3628</v>
      </c>
      <c r="D94" s="390">
        <v>1500000</v>
      </c>
      <c r="E94" s="390">
        <v>300000</v>
      </c>
      <c r="F94" s="390">
        <f>D94-E94</f>
        <v>1200000</v>
      </c>
      <c r="G94" s="390"/>
      <c r="H94" s="334" t="s">
        <v>3629</v>
      </c>
      <c r="I94" s="319" t="s">
        <v>3616</v>
      </c>
      <c r="J94" s="319" t="s">
        <v>44</v>
      </c>
      <c r="K94" s="319" t="s">
        <v>3348</v>
      </c>
    </row>
    <row r="95" spans="1:11" s="314" customFormat="1" x14ac:dyDescent="0.3">
      <c r="A95" s="577" t="s">
        <v>2203</v>
      </c>
      <c r="B95" s="577"/>
      <c r="C95" s="577"/>
      <c r="D95" s="577"/>
      <c r="E95" s="577"/>
      <c r="F95" s="577"/>
      <c r="G95" s="577"/>
      <c r="H95" s="577"/>
      <c r="I95" s="577"/>
      <c r="J95" s="577"/>
      <c r="K95" s="577"/>
    </row>
    <row r="96" spans="1:11" ht="93.6" x14ac:dyDescent="0.3">
      <c r="A96" s="334" t="s">
        <v>2204</v>
      </c>
      <c r="B96" s="346" t="s">
        <v>2308</v>
      </c>
      <c r="C96" s="334" t="s">
        <v>2649</v>
      </c>
      <c r="D96" s="390">
        <f>30000+8422.31+9853.51+20000+20000</f>
        <v>88275.82</v>
      </c>
      <c r="E96" s="390">
        <f>D96-F96</f>
        <v>22327.58</v>
      </c>
      <c r="F96" s="390">
        <f>13500+7580.08+8868.16+18000+18000</f>
        <v>65948.240000000005</v>
      </c>
      <c r="G96" s="390"/>
      <c r="H96" s="334" t="s">
        <v>2774</v>
      </c>
      <c r="I96" s="319" t="s">
        <v>1524</v>
      </c>
      <c r="J96" s="319" t="s">
        <v>44</v>
      </c>
      <c r="K96" s="319" t="s">
        <v>2650</v>
      </c>
    </row>
    <row r="97" spans="1:11" ht="132" customHeight="1" x14ac:dyDescent="0.3">
      <c r="A97" s="334" t="s">
        <v>2205</v>
      </c>
      <c r="B97" s="346" t="s">
        <v>2308</v>
      </c>
      <c r="C97" s="334" t="s">
        <v>2671</v>
      </c>
      <c r="D97" s="390">
        <v>200000</v>
      </c>
      <c r="E97" s="390">
        <f t="shared" ref="E97:E115" si="2">D97</f>
        <v>200000</v>
      </c>
      <c r="F97" s="390">
        <v>100000</v>
      </c>
      <c r="G97" s="390"/>
      <c r="H97" s="334" t="s">
        <v>2712</v>
      </c>
      <c r="I97" s="319" t="s">
        <v>595</v>
      </c>
      <c r="J97" s="319" t="s">
        <v>3270</v>
      </c>
      <c r="K97" s="319" t="s">
        <v>2968</v>
      </c>
    </row>
    <row r="98" spans="1:11" ht="124.8" x14ac:dyDescent="0.3">
      <c r="A98" s="334" t="s">
        <v>2206</v>
      </c>
      <c r="B98" s="346" t="s">
        <v>2308</v>
      </c>
      <c r="C98" s="334" t="s">
        <v>1197</v>
      </c>
      <c r="D98" s="390">
        <v>800000</v>
      </c>
      <c r="E98" s="390">
        <f t="shared" si="2"/>
        <v>800000</v>
      </c>
      <c r="F98" s="390"/>
      <c r="G98" s="390"/>
      <c r="H98" s="334" t="s">
        <v>1198</v>
      </c>
      <c r="I98" s="319" t="s">
        <v>2208</v>
      </c>
      <c r="J98" s="319" t="s">
        <v>2209</v>
      </c>
      <c r="K98" s="319"/>
    </row>
    <row r="99" spans="1:11" ht="62.4" x14ac:dyDescent="0.3">
      <c r="A99" s="334" t="s">
        <v>2207</v>
      </c>
      <c r="B99" s="346" t="s">
        <v>2308</v>
      </c>
      <c r="C99" s="334" t="s">
        <v>2227</v>
      </c>
      <c r="D99" s="390">
        <v>1000000</v>
      </c>
      <c r="E99" s="390">
        <f t="shared" si="2"/>
        <v>1000000</v>
      </c>
      <c r="F99" s="390"/>
      <c r="G99" s="390"/>
      <c r="H99" s="334" t="s">
        <v>2651</v>
      </c>
      <c r="I99" s="319" t="s">
        <v>595</v>
      </c>
      <c r="J99" s="319" t="s">
        <v>44</v>
      </c>
      <c r="K99" s="319"/>
    </row>
    <row r="100" spans="1:11" ht="62.4" x14ac:dyDescent="0.3">
      <c r="A100" s="334" t="s">
        <v>2210</v>
      </c>
      <c r="B100" s="346" t="s">
        <v>2308</v>
      </c>
      <c r="C100" s="334" t="s">
        <v>2223</v>
      </c>
      <c r="D100" s="390">
        <v>150000</v>
      </c>
      <c r="E100" s="390">
        <f t="shared" si="2"/>
        <v>150000</v>
      </c>
      <c r="F100" s="390"/>
      <c r="G100" s="390"/>
      <c r="H100" s="334" t="s">
        <v>2224</v>
      </c>
      <c r="I100" s="319" t="s">
        <v>595</v>
      </c>
      <c r="J100" s="319" t="s">
        <v>44</v>
      </c>
      <c r="K100" s="319"/>
    </row>
    <row r="101" spans="1:11" ht="78" x14ac:dyDescent="0.3">
      <c r="A101" s="334" t="s">
        <v>2211</v>
      </c>
      <c r="B101" s="346" t="s">
        <v>2308</v>
      </c>
      <c r="C101" s="334" t="s">
        <v>1212</v>
      </c>
      <c r="D101" s="390">
        <v>300000</v>
      </c>
      <c r="E101" s="390">
        <f t="shared" si="2"/>
        <v>300000</v>
      </c>
      <c r="F101" s="390"/>
      <c r="G101" s="390"/>
      <c r="H101" s="334" t="s">
        <v>1213</v>
      </c>
      <c r="I101" s="319" t="s">
        <v>595</v>
      </c>
      <c r="J101" s="319" t="s">
        <v>44</v>
      </c>
      <c r="K101" s="319"/>
    </row>
    <row r="102" spans="1:11" ht="31.2" x14ac:dyDescent="0.3">
      <c r="A102" s="334" t="s">
        <v>2212</v>
      </c>
      <c r="B102" s="346" t="s">
        <v>2308</v>
      </c>
      <c r="C102" s="334" t="s">
        <v>1219</v>
      </c>
      <c r="D102" s="390">
        <v>1000000</v>
      </c>
      <c r="E102" s="390">
        <f t="shared" si="2"/>
        <v>1000000</v>
      </c>
      <c r="F102" s="390"/>
      <c r="G102" s="390"/>
      <c r="H102" s="334" t="s">
        <v>2636</v>
      </c>
      <c r="I102" s="319" t="s">
        <v>595</v>
      </c>
      <c r="J102" s="319" t="s">
        <v>44</v>
      </c>
      <c r="K102" s="319" t="s">
        <v>2537</v>
      </c>
    </row>
    <row r="103" spans="1:11" ht="31.2" x14ac:dyDescent="0.3">
      <c r="A103" s="334" t="s">
        <v>2215</v>
      </c>
      <c r="B103" s="346" t="s">
        <v>2308</v>
      </c>
      <c r="C103" s="334" t="s">
        <v>1223</v>
      </c>
      <c r="D103" s="390">
        <v>400000</v>
      </c>
      <c r="E103" s="390">
        <f t="shared" si="2"/>
        <v>400000</v>
      </c>
      <c r="F103" s="390"/>
      <c r="G103" s="390"/>
      <c r="H103" s="334" t="s">
        <v>1224</v>
      </c>
      <c r="I103" s="319" t="s">
        <v>1666</v>
      </c>
      <c r="J103" s="319" t="s">
        <v>44</v>
      </c>
      <c r="K103" s="319"/>
    </row>
    <row r="104" spans="1:11" ht="46.8" x14ac:dyDescent="0.3">
      <c r="A104" s="334" t="s">
        <v>2217</v>
      </c>
      <c r="B104" s="346" t="s">
        <v>2308</v>
      </c>
      <c r="C104" s="334" t="s">
        <v>2230</v>
      </c>
      <c r="D104" s="390">
        <v>200000</v>
      </c>
      <c r="E104" s="390">
        <f t="shared" si="2"/>
        <v>200000</v>
      </c>
      <c r="F104" s="390"/>
      <c r="G104" s="390"/>
      <c r="H104" s="334" t="s">
        <v>1226</v>
      </c>
      <c r="I104" s="319" t="s">
        <v>1666</v>
      </c>
      <c r="J104" s="319" t="s">
        <v>44</v>
      </c>
      <c r="K104" s="319"/>
    </row>
    <row r="105" spans="1:11" ht="62.4" x14ac:dyDescent="0.3">
      <c r="A105" s="334" t="s">
        <v>2218</v>
      </c>
      <c r="B105" s="346" t="s">
        <v>2308</v>
      </c>
      <c r="C105" s="334" t="s">
        <v>2220</v>
      </c>
      <c r="D105" s="390">
        <v>150000</v>
      </c>
      <c r="E105" s="390">
        <f t="shared" si="2"/>
        <v>150000</v>
      </c>
      <c r="F105" s="390"/>
      <c r="G105" s="390"/>
      <c r="H105" s="334" t="s">
        <v>2221</v>
      </c>
      <c r="I105" s="319" t="s">
        <v>595</v>
      </c>
      <c r="J105" s="319" t="s">
        <v>44</v>
      </c>
      <c r="K105" s="319"/>
    </row>
    <row r="106" spans="1:11" ht="62.4" x14ac:dyDescent="0.3">
      <c r="A106" s="334" t="s">
        <v>2219</v>
      </c>
      <c r="B106" s="346" t="s">
        <v>2308</v>
      </c>
      <c r="C106" s="334" t="s">
        <v>1204</v>
      </c>
      <c r="D106" s="390">
        <v>250000</v>
      </c>
      <c r="E106" s="390">
        <f t="shared" si="2"/>
        <v>250000</v>
      </c>
      <c r="F106" s="390"/>
      <c r="G106" s="390"/>
      <c r="H106" s="334" t="s">
        <v>1205</v>
      </c>
      <c r="I106" s="319" t="s">
        <v>595</v>
      </c>
      <c r="J106" s="319" t="s">
        <v>44</v>
      </c>
      <c r="K106" s="319"/>
    </row>
    <row r="107" spans="1:11" x14ac:dyDescent="0.3">
      <c r="A107" s="334" t="s">
        <v>2222</v>
      </c>
      <c r="B107" s="346" t="s">
        <v>2308</v>
      </c>
      <c r="C107" s="334" t="s">
        <v>1221</v>
      </c>
      <c r="D107" s="390">
        <v>60000</v>
      </c>
      <c r="E107" s="390">
        <f t="shared" si="2"/>
        <v>60000</v>
      </c>
      <c r="F107" s="390"/>
      <c r="G107" s="390"/>
      <c r="H107" s="334" t="s">
        <v>1222</v>
      </c>
      <c r="I107" s="319" t="s">
        <v>595</v>
      </c>
      <c r="J107" s="319" t="s">
        <v>44</v>
      </c>
      <c r="K107" s="319"/>
    </row>
    <row r="108" spans="1:11" ht="78" x14ac:dyDescent="0.3">
      <c r="A108" s="334" t="s">
        <v>2225</v>
      </c>
      <c r="B108" s="346" t="s">
        <v>2308</v>
      </c>
      <c r="C108" s="334" t="s">
        <v>2235</v>
      </c>
      <c r="D108" s="390">
        <v>115000</v>
      </c>
      <c r="E108" s="390">
        <f t="shared" si="2"/>
        <v>115000</v>
      </c>
      <c r="F108" s="390"/>
      <c r="G108" s="390"/>
      <c r="H108" s="334" t="s">
        <v>2891</v>
      </c>
      <c r="I108" s="319" t="s">
        <v>469</v>
      </c>
      <c r="J108" s="319" t="s">
        <v>44</v>
      </c>
      <c r="K108" s="319"/>
    </row>
    <row r="109" spans="1:11" ht="31.2" x14ac:dyDescent="0.3">
      <c r="A109" s="334" t="s">
        <v>2226</v>
      </c>
      <c r="B109" s="346" t="s">
        <v>2308</v>
      </c>
      <c r="C109" s="334" t="s">
        <v>1202</v>
      </c>
      <c r="D109" s="390">
        <v>120000</v>
      </c>
      <c r="E109" s="390">
        <f t="shared" si="2"/>
        <v>120000</v>
      </c>
      <c r="F109" s="390"/>
      <c r="G109" s="390"/>
      <c r="H109" s="334" t="s">
        <v>2216</v>
      </c>
      <c r="I109" s="319" t="s">
        <v>595</v>
      </c>
      <c r="J109" s="319" t="s">
        <v>44</v>
      </c>
      <c r="K109" s="319"/>
    </row>
    <row r="110" spans="1:11" ht="31.2" x14ac:dyDescent="0.3">
      <c r="A110" s="334" t="s">
        <v>2228</v>
      </c>
      <c r="B110" s="346" t="s">
        <v>2308</v>
      </c>
      <c r="C110" s="334" t="s">
        <v>1244</v>
      </c>
      <c r="D110" s="390">
        <v>50000</v>
      </c>
      <c r="E110" s="390">
        <f t="shared" si="2"/>
        <v>50000</v>
      </c>
      <c r="F110" s="390"/>
      <c r="G110" s="390"/>
      <c r="H110" s="333" t="s">
        <v>2239</v>
      </c>
      <c r="I110" s="319" t="s">
        <v>595</v>
      </c>
      <c r="J110" s="319" t="s">
        <v>174</v>
      </c>
      <c r="K110" s="319"/>
    </row>
    <row r="111" spans="1:11" ht="93.6" x14ac:dyDescent="0.3">
      <c r="A111" s="334" t="s">
        <v>2713</v>
      </c>
      <c r="B111" s="346" t="s">
        <v>2308</v>
      </c>
      <c r="C111" s="334" t="s">
        <v>2693</v>
      </c>
      <c r="D111" s="390">
        <v>120000</v>
      </c>
      <c r="E111" s="390">
        <f t="shared" si="2"/>
        <v>120000</v>
      </c>
      <c r="F111" s="390"/>
      <c r="G111" s="390"/>
      <c r="H111" s="334" t="s">
        <v>2694</v>
      </c>
      <c r="I111" s="319" t="s">
        <v>543</v>
      </c>
      <c r="J111" s="319" t="s">
        <v>60</v>
      </c>
      <c r="K111" s="319"/>
    </row>
    <row r="112" spans="1:11" ht="31.2" x14ac:dyDescent="0.3">
      <c r="A112" s="334" t="s">
        <v>2229</v>
      </c>
      <c r="B112" s="346" t="s">
        <v>2308</v>
      </c>
      <c r="C112" s="334" t="s">
        <v>1268</v>
      </c>
      <c r="D112" s="390">
        <v>70000</v>
      </c>
      <c r="E112" s="390">
        <f t="shared" si="2"/>
        <v>70000</v>
      </c>
      <c r="F112" s="390"/>
      <c r="G112" s="390"/>
      <c r="H112" s="334" t="s">
        <v>1269</v>
      </c>
      <c r="I112" s="319" t="s">
        <v>595</v>
      </c>
      <c r="J112" s="319" t="s">
        <v>2747</v>
      </c>
      <c r="K112" s="319"/>
    </row>
    <row r="113" spans="1:11" ht="234" x14ac:dyDescent="0.3">
      <c r="A113" s="334" t="s">
        <v>2231</v>
      </c>
      <c r="B113" s="346" t="s">
        <v>2308</v>
      </c>
      <c r="C113" s="334" t="s">
        <v>2640</v>
      </c>
      <c r="D113" s="390">
        <v>125000</v>
      </c>
      <c r="E113" s="390">
        <f t="shared" si="2"/>
        <v>125000</v>
      </c>
      <c r="F113" s="390"/>
      <c r="G113" s="390"/>
      <c r="H113" s="334" t="s">
        <v>2242</v>
      </c>
      <c r="I113" s="319" t="s">
        <v>595</v>
      </c>
      <c r="J113" s="319" t="s">
        <v>88</v>
      </c>
      <c r="K113" s="319"/>
    </row>
    <row r="114" spans="1:11" ht="78" x14ac:dyDescent="0.3">
      <c r="A114" s="334" t="s">
        <v>2234</v>
      </c>
      <c r="B114" s="346" t="s">
        <v>2308</v>
      </c>
      <c r="C114" s="334" t="s">
        <v>1274</v>
      </c>
      <c r="D114" s="390">
        <v>50000</v>
      </c>
      <c r="E114" s="390">
        <f t="shared" si="2"/>
        <v>50000</v>
      </c>
      <c r="F114" s="390"/>
      <c r="G114" s="390"/>
      <c r="H114" s="334" t="s">
        <v>1275</v>
      </c>
      <c r="I114" s="319" t="s">
        <v>595</v>
      </c>
      <c r="J114" s="319" t="s">
        <v>337</v>
      </c>
      <c r="K114" s="319"/>
    </row>
    <row r="115" spans="1:11" ht="124.8" x14ac:dyDescent="0.3">
      <c r="A115" s="334" t="s">
        <v>2236</v>
      </c>
      <c r="B115" s="346" t="s">
        <v>2308</v>
      </c>
      <c r="C115" s="334" t="s">
        <v>2657</v>
      </c>
      <c r="D115" s="390">
        <v>55000</v>
      </c>
      <c r="E115" s="390">
        <f t="shared" si="2"/>
        <v>55000</v>
      </c>
      <c r="F115" s="390"/>
      <c r="G115" s="390"/>
      <c r="H115" s="334" t="s">
        <v>2892</v>
      </c>
      <c r="I115" s="319" t="s">
        <v>1520</v>
      </c>
      <c r="J115" s="319" t="s">
        <v>337</v>
      </c>
      <c r="K115" s="319"/>
    </row>
    <row r="116" spans="1:11" s="463" customFormat="1" ht="46.8" x14ac:dyDescent="0.3">
      <c r="A116" s="334" t="s">
        <v>2237</v>
      </c>
      <c r="B116" s="346" t="s">
        <v>2308</v>
      </c>
      <c r="C116" s="334" t="s">
        <v>3312</v>
      </c>
      <c r="D116" s="486">
        <v>231214</v>
      </c>
      <c r="E116" s="319" t="s">
        <v>3313</v>
      </c>
      <c r="F116" s="333" t="s">
        <v>3338</v>
      </c>
      <c r="G116" s="319" t="s">
        <v>3339</v>
      </c>
      <c r="H116" s="319" t="s">
        <v>3314</v>
      </c>
      <c r="I116" s="319">
        <v>2025</v>
      </c>
      <c r="J116" s="319" t="s">
        <v>44</v>
      </c>
      <c r="K116" s="319" t="s">
        <v>3316</v>
      </c>
    </row>
    <row r="117" spans="1:11" ht="46.8" x14ac:dyDescent="0.3">
      <c r="A117" s="334" t="s">
        <v>2238</v>
      </c>
      <c r="B117" s="346" t="s">
        <v>2308</v>
      </c>
      <c r="C117" s="334" t="s">
        <v>2267</v>
      </c>
      <c r="D117" s="390">
        <v>200000</v>
      </c>
      <c r="E117" s="390">
        <f>D117</f>
        <v>200000</v>
      </c>
      <c r="F117" s="391"/>
      <c r="G117" s="391"/>
      <c r="H117" s="334" t="s">
        <v>2268</v>
      </c>
      <c r="I117" s="319" t="s">
        <v>595</v>
      </c>
      <c r="J117" s="319" t="s">
        <v>3287</v>
      </c>
      <c r="K117" s="319"/>
    </row>
    <row r="118" spans="1:11" s="327" customFormat="1" ht="46.8" x14ac:dyDescent="0.3">
      <c r="A118" s="334" t="s">
        <v>2240</v>
      </c>
      <c r="B118" s="346" t="s">
        <v>2308</v>
      </c>
      <c r="C118" s="334" t="s">
        <v>2396</v>
      </c>
      <c r="D118" s="387">
        <v>750000</v>
      </c>
      <c r="E118" s="390">
        <f t="shared" ref="E118:E139" si="3">D118</f>
        <v>750000</v>
      </c>
      <c r="F118" s="387"/>
      <c r="G118" s="387"/>
      <c r="H118" s="334" t="s">
        <v>1639</v>
      </c>
      <c r="I118" s="319" t="s">
        <v>595</v>
      </c>
      <c r="J118" s="319" t="s">
        <v>3287</v>
      </c>
      <c r="K118" s="319"/>
    </row>
    <row r="119" spans="1:11" s="327" customFormat="1" ht="62.4" x14ac:dyDescent="0.3">
      <c r="A119" s="334" t="s">
        <v>2241</v>
      </c>
      <c r="B119" s="346" t="s">
        <v>2308</v>
      </c>
      <c r="C119" s="334" t="s">
        <v>1636</v>
      </c>
      <c r="D119" s="387">
        <v>8000000</v>
      </c>
      <c r="E119" s="390">
        <f t="shared" si="3"/>
        <v>8000000</v>
      </c>
      <c r="F119" s="387"/>
      <c r="G119" s="387"/>
      <c r="H119" s="334" t="s">
        <v>1637</v>
      </c>
      <c r="I119" s="319" t="s">
        <v>595</v>
      </c>
      <c r="J119" s="319" t="s">
        <v>3290</v>
      </c>
      <c r="K119" s="319"/>
    </row>
    <row r="120" spans="1:11" s="327" customFormat="1" ht="62.4" x14ac:dyDescent="0.3">
      <c r="A120" s="334" t="s">
        <v>2243</v>
      </c>
      <c r="B120" s="346" t="s">
        <v>2308</v>
      </c>
      <c r="C120" s="334" t="s">
        <v>2659</v>
      </c>
      <c r="D120" s="387">
        <v>50000</v>
      </c>
      <c r="E120" s="390">
        <f t="shared" si="3"/>
        <v>50000</v>
      </c>
      <c r="F120" s="387"/>
      <c r="G120" s="387"/>
      <c r="H120" s="334" t="s">
        <v>2660</v>
      </c>
      <c r="I120" s="319" t="s">
        <v>595</v>
      </c>
      <c r="J120" s="319" t="s">
        <v>3290</v>
      </c>
      <c r="K120" s="319"/>
    </row>
    <row r="121" spans="1:11" ht="46.8" x14ac:dyDescent="0.3">
      <c r="A121" s="334" t="s">
        <v>2244</v>
      </c>
      <c r="B121" s="346" t="s">
        <v>2308</v>
      </c>
      <c r="C121" s="334" t="s">
        <v>1476</v>
      </c>
      <c r="D121" s="390">
        <v>50000</v>
      </c>
      <c r="E121" s="390">
        <f t="shared" si="3"/>
        <v>50000</v>
      </c>
      <c r="F121" s="391"/>
      <c r="G121" s="391"/>
      <c r="H121" s="345" t="s">
        <v>2270</v>
      </c>
      <c r="I121" s="319" t="s">
        <v>1520</v>
      </c>
      <c r="J121" s="319" t="s">
        <v>3287</v>
      </c>
      <c r="K121" s="319"/>
    </row>
    <row r="122" spans="1:11" ht="31.2" x14ac:dyDescent="0.3">
      <c r="A122" s="334" t="s">
        <v>2248</v>
      </c>
      <c r="B122" s="346" t="s">
        <v>2308</v>
      </c>
      <c r="C122" s="347" t="s">
        <v>505</v>
      </c>
      <c r="D122" s="390">
        <v>100000</v>
      </c>
      <c r="E122" s="390">
        <v>100000</v>
      </c>
      <c r="F122" s="390"/>
      <c r="G122" s="390"/>
      <c r="H122" s="334" t="s">
        <v>506</v>
      </c>
      <c r="I122" s="319" t="s">
        <v>595</v>
      </c>
      <c r="J122" s="319" t="s">
        <v>2413</v>
      </c>
      <c r="K122" s="319"/>
    </row>
    <row r="123" spans="1:11" ht="46.8" x14ac:dyDescent="0.3">
      <c r="A123" s="334" t="s">
        <v>2250</v>
      </c>
      <c r="B123" s="346" t="s">
        <v>2308</v>
      </c>
      <c r="C123" s="334" t="s">
        <v>2703</v>
      </c>
      <c r="D123" s="390">
        <v>100000</v>
      </c>
      <c r="E123" s="390">
        <f t="shared" si="3"/>
        <v>100000</v>
      </c>
      <c r="F123" s="390"/>
      <c r="G123" s="390"/>
      <c r="H123" s="334" t="s">
        <v>2702</v>
      </c>
      <c r="I123" s="319" t="s">
        <v>1520</v>
      </c>
      <c r="J123" s="319" t="s">
        <v>3287</v>
      </c>
      <c r="K123" s="319"/>
    </row>
    <row r="124" spans="1:11" ht="46.8" x14ac:dyDescent="0.3">
      <c r="A124" s="334" t="s">
        <v>2251</v>
      </c>
      <c r="B124" s="346" t="s">
        <v>2308</v>
      </c>
      <c r="C124" s="334" t="s">
        <v>1341</v>
      </c>
      <c r="D124" s="390">
        <v>100001</v>
      </c>
      <c r="E124" s="390">
        <f t="shared" ref="E124" si="4">D124</f>
        <v>100001</v>
      </c>
      <c r="F124" s="390"/>
      <c r="G124" s="390"/>
      <c r="H124" s="334" t="s">
        <v>2704</v>
      </c>
      <c r="I124" s="319" t="s">
        <v>543</v>
      </c>
      <c r="J124" s="319" t="s">
        <v>2413</v>
      </c>
      <c r="K124" s="319"/>
    </row>
    <row r="125" spans="1:11" s="314" customFormat="1" ht="31.2" x14ac:dyDescent="0.3">
      <c r="A125" s="334" t="s">
        <v>2252</v>
      </c>
      <c r="B125" s="346" t="s">
        <v>2308</v>
      </c>
      <c r="C125" s="334" t="s">
        <v>2273</v>
      </c>
      <c r="D125" s="391">
        <v>50000</v>
      </c>
      <c r="E125" s="390">
        <f t="shared" si="3"/>
        <v>50000</v>
      </c>
      <c r="F125" s="391"/>
      <c r="G125" s="391"/>
      <c r="H125" s="334" t="s">
        <v>2274</v>
      </c>
      <c r="I125" s="319" t="s">
        <v>607</v>
      </c>
      <c r="J125" s="319" t="s">
        <v>298</v>
      </c>
      <c r="K125" s="319"/>
    </row>
    <row r="126" spans="1:11" ht="46.8" x14ac:dyDescent="0.3">
      <c r="A126" s="334" t="s">
        <v>2253</v>
      </c>
      <c r="B126" s="346" t="s">
        <v>2308</v>
      </c>
      <c r="C126" s="334" t="s">
        <v>2286</v>
      </c>
      <c r="D126" s="391">
        <v>205000</v>
      </c>
      <c r="E126" s="390">
        <f t="shared" si="3"/>
        <v>205000</v>
      </c>
      <c r="F126" s="391"/>
      <c r="G126" s="391"/>
      <c r="H126" s="334" t="s">
        <v>2287</v>
      </c>
      <c r="I126" s="319" t="s">
        <v>595</v>
      </c>
      <c r="J126" s="401" t="s">
        <v>298</v>
      </c>
      <c r="K126" s="319"/>
    </row>
    <row r="127" spans="1:11" ht="31.2" x14ac:dyDescent="0.3">
      <c r="A127" s="334" t="s">
        <v>2254</v>
      </c>
      <c r="B127" s="346" t="s">
        <v>2308</v>
      </c>
      <c r="C127" s="334" t="s">
        <v>2279</v>
      </c>
      <c r="D127" s="390">
        <v>50000</v>
      </c>
      <c r="E127" s="390">
        <f t="shared" si="3"/>
        <v>50000</v>
      </c>
      <c r="F127" s="391"/>
      <c r="G127" s="391"/>
      <c r="H127" s="334" t="s">
        <v>2280</v>
      </c>
      <c r="I127" s="319" t="s">
        <v>665</v>
      </c>
      <c r="J127" s="319" t="s">
        <v>2281</v>
      </c>
      <c r="K127" s="319"/>
    </row>
    <row r="128" spans="1:11" s="314" customFormat="1" ht="46.8" x14ac:dyDescent="0.3">
      <c r="A128" s="334" t="s">
        <v>2255</v>
      </c>
      <c r="B128" s="346" t="s">
        <v>2308</v>
      </c>
      <c r="C128" s="347" t="s">
        <v>2283</v>
      </c>
      <c r="D128" s="393">
        <v>150000</v>
      </c>
      <c r="E128" s="390">
        <f t="shared" si="3"/>
        <v>150000</v>
      </c>
      <c r="F128" s="393"/>
      <c r="G128" s="393"/>
      <c r="H128" s="334" t="s">
        <v>2775</v>
      </c>
      <c r="I128" s="319" t="s">
        <v>469</v>
      </c>
      <c r="J128" s="401" t="s">
        <v>298</v>
      </c>
      <c r="K128" s="401"/>
    </row>
    <row r="129" spans="1:11" ht="124.8" x14ac:dyDescent="0.3">
      <c r="A129" s="334" t="s">
        <v>2256</v>
      </c>
      <c r="B129" s="346" t="s">
        <v>2308</v>
      </c>
      <c r="C129" s="334" t="s">
        <v>2292</v>
      </c>
      <c r="D129" s="391">
        <v>120000</v>
      </c>
      <c r="E129" s="390">
        <f t="shared" si="3"/>
        <v>120000</v>
      </c>
      <c r="F129" s="391"/>
      <c r="G129" s="391"/>
      <c r="H129" s="334" t="s">
        <v>1496</v>
      </c>
      <c r="I129" s="319" t="s">
        <v>1622</v>
      </c>
      <c r="J129" s="401" t="s">
        <v>2646</v>
      </c>
      <c r="K129" s="319"/>
    </row>
    <row r="130" spans="1:11" ht="46.8" x14ac:dyDescent="0.3">
      <c r="A130" s="334" t="s">
        <v>2257</v>
      </c>
      <c r="B130" s="346" t="s">
        <v>2308</v>
      </c>
      <c r="C130" s="334" t="s">
        <v>2290</v>
      </c>
      <c r="D130" s="391">
        <v>60000</v>
      </c>
      <c r="E130" s="390">
        <f t="shared" si="3"/>
        <v>60000</v>
      </c>
      <c r="F130" s="391"/>
      <c r="G130" s="391"/>
      <c r="H130" s="334" t="s">
        <v>2291</v>
      </c>
      <c r="I130" s="319" t="s">
        <v>595</v>
      </c>
      <c r="J130" s="401" t="s">
        <v>435</v>
      </c>
      <c r="K130" s="319"/>
    </row>
    <row r="131" spans="1:11" s="314" customFormat="1" ht="46.8" x14ac:dyDescent="0.3">
      <c r="A131" s="334" t="s">
        <v>2258</v>
      </c>
      <c r="B131" s="346" t="s">
        <v>2308</v>
      </c>
      <c r="C131" s="334" t="s">
        <v>2276</v>
      </c>
      <c r="D131" s="391">
        <v>200000</v>
      </c>
      <c r="E131" s="390">
        <f t="shared" si="3"/>
        <v>200000</v>
      </c>
      <c r="F131" s="391"/>
      <c r="G131" s="391"/>
      <c r="H131" s="334" t="s">
        <v>2277</v>
      </c>
      <c r="I131" s="319" t="s">
        <v>607</v>
      </c>
      <c r="J131" s="319" t="s">
        <v>298</v>
      </c>
      <c r="K131" s="319"/>
    </row>
    <row r="132" spans="1:11" ht="31.2" x14ac:dyDescent="0.3">
      <c r="A132" s="334" t="s">
        <v>2261</v>
      </c>
      <c r="B132" s="346" t="s">
        <v>2308</v>
      </c>
      <c r="C132" s="334" t="s">
        <v>2288</v>
      </c>
      <c r="D132" s="391">
        <v>100000</v>
      </c>
      <c r="E132" s="390">
        <f t="shared" si="3"/>
        <v>100000</v>
      </c>
      <c r="F132" s="391"/>
      <c r="G132" s="391"/>
      <c r="H132" s="334" t="s">
        <v>2289</v>
      </c>
      <c r="I132" s="319" t="s">
        <v>1622</v>
      </c>
      <c r="J132" s="401" t="s">
        <v>298</v>
      </c>
      <c r="K132" s="319"/>
    </row>
    <row r="133" spans="1:11" s="324" customFormat="1" ht="31.2" x14ac:dyDescent="0.3">
      <c r="A133" s="334" t="s">
        <v>2264</v>
      </c>
      <c r="B133" s="348" t="s">
        <v>2308</v>
      </c>
      <c r="C133" s="347" t="s">
        <v>2648</v>
      </c>
      <c r="D133" s="393">
        <v>50000</v>
      </c>
      <c r="E133" s="390">
        <f t="shared" si="3"/>
        <v>50000</v>
      </c>
      <c r="F133" s="393"/>
      <c r="G133" s="393"/>
      <c r="H133" s="334" t="s">
        <v>2645</v>
      </c>
      <c r="I133" s="319" t="s">
        <v>469</v>
      </c>
      <c r="J133" s="319" t="s">
        <v>3277</v>
      </c>
      <c r="K133" s="401"/>
    </row>
    <row r="134" spans="1:11" ht="93.6" x14ac:dyDescent="0.3">
      <c r="A134" s="334" t="s">
        <v>2266</v>
      </c>
      <c r="B134" s="346" t="s">
        <v>2308</v>
      </c>
      <c r="C134" s="334" t="s">
        <v>2658</v>
      </c>
      <c r="D134" s="390">
        <v>50000</v>
      </c>
      <c r="E134" s="390">
        <f t="shared" si="3"/>
        <v>50000</v>
      </c>
      <c r="F134" s="390"/>
      <c r="G134" s="390"/>
      <c r="H134" s="334" t="s">
        <v>2893</v>
      </c>
      <c r="I134" s="319" t="s">
        <v>595</v>
      </c>
      <c r="J134" s="319" t="s">
        <v>1790</v>
      </c>
      <c r="K134" s="319"/>
    </row>
    <row r="135" spans="1:11" s="327" customFormat="1" ht="46.8" x14ac:dyDescent="0.3">
      <c r="A135" s="334" t="s">
        <v>2269</v>
      </c>
      <c r="B135" s="346" t="s">
        <v>2308</v>
      </c>
      <c r="C135" s="334" t="s">
        <v>2641</v>
      </c>
      <c r="D135" s="387">
        <v>150000</v>
      </c>
      <c r="E135" s="390">
        <f t="shared" si="3"/>
        <v>150000</v>
      </c>
      <c r="F135" s="387"/>
      <c r="G135" s="387"/>
      <c r="H135" s="334" t="s">
        <v>2643</v>
      </c>
      <c r="I135" s="319" t="s">
        <v>595</v>
      </c>
      <c r="J135" s="319" t="s">
        <v>2642</v>
      </c>
      <c r="K135" s="319"/>
    </row>
    <row r="136" spans="1:11" ht="62.4" x14ac:dyDescent="0.3">
      <c r="A136" s="334" t="s">
        <v>2271</v>
      </c>
      <c r="B136" s="346" t="s">
        <v>2308</v>
      </c>
      <c r="C136" s="334" t="s">
        <v>2639</v>
      </c>
      <c r="D136" s="390">
        <v>93000</v>
      </c>
      <c r="E136" s="390">
        <f t="shared" si="3"/>
        <v>93000</v>
      </c>
      <c r="F136" s="390"/>
      <c r="G136" s="390"/>
      <c r="H136" s="334" t="s">
        <v>2249</v>
      </c>
      <c r="I136" s="319" t="s">
        <v>1520</v>
      </c>
      <c r="J136" s="319" t="s">
        <v>2748</v>
      </c>
      <c r="K136" s="319"/>
    </row>
    <row r="137" spans="1:11" ht="31.2" x14ac:dyDescent="0.3">
      <c r="A137" s="334" t="s">
        <v>2272</v>
      </c>
      <c r="B137" s="346" t="s">
        <v>2308</v>
      </c>
      <c r="C137" s="334" t="s">
        <v>1252</v>
      </c>
      <c r="D137" s="390">
        <v>50000</v>
      </c>
      <c r="E137" s="390">
        <f t="shared" si="3"/>
        <v>50000</v>
      </c>
      <c r="F137" s="390"/>
      <c r="G137" s="390"/>
      <c r="H137" s="334" t="s">
        <v>1253</v>
      </c>
      <c r="I137" s="319" t="s">
        <v>1622</v>
      </c>
      <c r="J137" s="319" t="s">
        <v>88</v>
      </c>
      <c r="K137" s="319"/>
    </row>
    <row r="138" spans="1:11" s="314" customFormat="1" ht="31.2" x14ac:dyDescent="0.3">
      <c r="A138" s="334" t="s">
        <v>2275</v>
      </c>
      <c r="B138" s="346" t="s">
        <v>2308</v>
      </c>
      <c r="C138" s="347" t="s">
        <v>2262</v>
      </c>
      <c r="D138" s="392">
        <v>105000</v>
      </c>
      <c r="E138" s="390">
        <f t="shared" si="3"/>
        <v>105000</v>
      </c>
      <c r="F138" s="393"/>
      <c r="G138" s="393"/>
      <c r="H138" s="347" t="s">
        <v>2263</v>
      </c>
      <c r="I138" s="401" t="s">
        <v>1520</v>
      </c>
      <c r="J138" s="401" t="s">
        <v>298</v>
      </c>
      <c r="K138" s="401"/>
    </row>
    <row r="139" spans="1:11" ht="31.2" x14ac:dyDescent="0.3">
      <c r="A139" s="334" t="s">
        <v>2278</v>
      </c>
      <c r="B139" s="346" t="s">
        <v>2308</v>
      </c>
      <c r="C139" s="334" t="s">
        <v>2245</v>
      </c>
      <c r="D139" s="391">
        <v>100000</v>
      </c>
      <c r="E139" s="390">
        <f t="shared" si="3"/>
        <v>100000</v>
      </c>
      <c r="F139" s="391"/>
      <c r="G139" s="391"/>
      <c r="H139" s="334" t="s">
        <v>2246</v>
      </c>
      <c r="I139" s="319" t="s">
        <v>595</v>
      </c>
      <c r="J139" s="319" t="s">
        <v>2247</v>
      </c>
      <c r="K139" s="319"/>
    </row>
    <row r="140" spans="1:11" ht="31.2" x14ac:dyDescent="0.3">
      <c r="A140" s="334" t="s">
        <v>2282</v>
      </c>
      <c r="B140" s="346" t="s">
        <v>30</v>
      </c>
      <c r="C140" s="334" t="s">
        <v>2666</v>
      </c>
      <c r="D140" s="390"/>
      <c r="E140" s="390"/>
      <c r="F140" s="390"/>
      <c r="G140" s="390"/>
      <c r="H140" s="334" t="s">
        <v>2667</v>
      </c>
      <c r="I140" s="319" t="s">
        <v>595</v>
      </c>
      <c r="J140" s="319" t="s">
        <v>3270</v>
      </c>
      <c r="K140" s="319"/>
    </row>
    <row r="141" spans="1:11" ht="109.2" x14ac:dyDescent="0.3">
      <c r="A141" s="334" t="s">
        <v>2284</v>
      </c>
      <c r="B141" s="346" t="s">
        <v>30</v>
      </c>
      <c r="C141" s="334" t="s">
        <v>2644</v>
      </c>
      <c r="D141" s="390"/>
      <c r="E141" s="390"/>
      <c r="F141" s="390"/>
      <c r="G141" s="390"/>
      <c r="H141" s="334" t="s">
        <v>2759</v>
      </c>
      <c r="I141" s="319" t="s">
        <v>595</v>
      </c>
      <c r="J141" s="319" t="s">
        <v>2209</v>
      </c>
      <c r="K141" s="319"/>
    </row>
    <row r="142" spans="1:11" ht="124.8" x14ac:dyDescent="0.3">
      <c r="A142" s="334" t="s">
        <v>2285</v>
      </c>
      <c r="B142" s="346" t="s">
        <v>30</v>
      </c>
      <c r="C142" s="334" t="s">
        <v>2647</v>
      </c>
      <c r="D142" s="390"/>
      <c r="E142" s="391"/>
      <c r="F142" s="391"/>
      <c r="G142" s="391"/>
      <c r="H142" s="334" t="s">
        <v>2776</v>
      </c>
      <c r="I142" s="319" t="s">
        <v>595</v>
      </c>
      <c r="J142" s="319" t="s">
        <v>3277</v>
      </c>
      <c r="K142" s="319"/>
    </row>
    <row r="143" spans="1:11" ht="80.400000000000006" customHeight="1" x14ac:dyDescent="0.3">
      <c r="A143" s="334" t="s">
        <v>2688</v>
      </c>
      <c r="B143" s="346" t="s">
        <v>30</v>
      </c>
      <c r="C143" s="334" t="s">
        <v>2687</v>
      </c>
      <c r="D143" s="390"/>
      <c r="E143" s="391"/>
      <c r="F143" s="391"/>
      <c r="G143" s="391"/>
      <c r="H143" s="334" t="s">
        <v>2689</v>
      </c>
      <c r="I143" s="319" t="s">
        <v>595</v>
      </c>
      <c r="J143" s="319" t="s">
        <v>3291</v>
      </c>
      <c r="K143" s="319"/>
    </row>
    <row r="144" spans="1:11" ht="54.6" customHeight="1" x14ac:dyDescent="0.3">
      <c r="A144" s="334" t="s">
        <v>2705</v>
      </c>
      <c r="B144" s="346" t="s">
        <v>30</v>
      </c>
      <c r="C144" s="334" t="s">
        <v>2259</v>
      </c>
      <c r="D144" s="390"/>
      <c r="E144" s="391"/>
      <c r="F144" s="391"/>
      <c r="G144" s="391"/>
      <c r="H144" s="345" t="s">
        <v>2260</v>
      </c>
      <c r="I144" s="319" t="s">
        <v>469</v>
      </c>
      <c r="J144" s="319" t="s">
        <v>3277</v>
      </c>
      <c r="K144" s="319"/>
    </row>
    <row r="145" spans="1:11" s="463" customFormat="1" ht="130.94999999999999" customHeight="1" x14ac:dyDescent="0.3">
      <c r="A145" s="334" t="s">
        <v>3182</v>
      </c>
      <c r="B145" s="346" t="s">
        <v>2308</v>
      </c>
      <c r="C145" s="334" t="s">
        <v>3183</v>
      </c>
      <c r="D145" s="390">
        <v>40000</v>
      </c>
      <c r="E145" s="391">
        <v>8000</v>
      </c>
      <c r="F145" s="391">
        <v>32000</v>
      </c>
      <c r="G145" s="391"/>
      <c r="H145" s="334" t="s">
        <v>3185</v>
      </c>
      <c r="I145" s="319" t="s">
        <v>3099</v>
      </c>
      <c r="J145" s="319" t="s">
        <v>3333</v>
      </c>
      <c r="K145" s="319" t="s">
        <v>3184</v>
      </c>
    </row>
    <row r="146" spans="1:11" s="410" customFormat="1" ht="35.4" customHeight="1" x14ac:dyDescent="0.3">
      <c r="A146" s="334" t="s">
        <v>2895</v>
      </c>
      <c r="B146" s="346" t="s">
        <v>2308</v>
      </c>
      <c r="C146" s="334" t="s">
        <v>2692</v>
      </c>
      <c r="D146" s="390">
        <v>50000</v>
      </c>
      <c r="E146" s="391">
        <v>50000</v>
      </c>
      <c r="F146" s="391"/>
      <c r="G146" s="391"/>
      <c r="H146" s="345" t="s">
        <v>2724</v>
      </c>
      <c r="I146" s="319" t="s">
        <v>665</v>
      </c>
      <c r="J146" s="319" t="s">
        <v>60</v>
      </c>
      <c r="K146" s="319"/>
    </row>
    <row r="147" spans="1:11" s="410" customFormat="1" ht="145.5" customHeight="1" x14ac:dyDescent="0.3">
      <c r="A147" s="334" t="s">
        <v>2723</v>
      </c>
      <c r="B147" s="346" t="s">
        <v>2308</v>
      </c>
      <c r="C147" s="334" t="s">
        <v>2728</v>
      </c>
      <c r="D147" s="390">
        <v>250000</v>
      </c>
      <c r="E147" s="390">
        <v>250000</v>
      </c>
      <c r="F147" s="391"/>
      <c r="G147" s="391"/>
      <c r="H147" s="334" t="s">
        <v>2894</v>
      </c>
      <c r="I147" s="319" t="s">
        <v>1622</v>
      </c>
      <c r="J147" s="319" t="s">
        <v>2413</v>
      </c>
      <c r="K147" s="319"/>
    </row>
    <row r="148" spans="1:11" s="410" customFormat="1" ht="67.95" customHeight="1" x14ac:dyDescent="0.3">
      <c r="A148" s="334" t="s">
        <v>2727</v>
      </c>
      <c r="B148" s="346" t="s">
        <v>2308</v>
      </c>
      <c r="C148" s="334" t="s">
        <v>2762</v>
      </c>
      <c r="D148" s="390">
        <v>25652</v>
      </c>
      <c r="E148" s="390">
        <v>5050</v>
      </c>
      <c r="F148" s="391">
        <v>20602</v>
      </c>
      <c r="G148" s="391"/>
      <c r="H148" s="334" t="s">
        <v>2764</v>
      </c>
      <c r="I148" s="319" t="s">
        <v>2765</v>
      </c>
      <c r="J148" s="319" t="s">
        <v>435</v>
      </c>
      <c r="K148" s="319" t="s">
        <v>2766</v>
      </c>
    </row>
    <row r="149" spans="1:11" s="410" customFormat="1" ht="79.95" customHeight="1" x14ac:dyDescent="0.3">
      <c r="A149" s="334" t="s">
        <v>2763</v>
      </c>
      <c r="B149" s="346" t="s">
        <v>2308</v>
      </c>
      <c r="C149" s="334" t="s">
        <v>1347</v>
      </c>
      <c r="D149" s="390">
        <v>40000</v>
      </c>
      <c r="E149" s="391">
        <v>40000</v>
      </c>
      <c r="F149" s="391"/>
      <c r="G149" s="391"/>
      <c r="H149" s="334" t="s">
        <v>2725</v>
      </c>
      <c r="I149" s="319" t="s">
        <v>1622</v>
      </c>
      <c r="J149" s="319" t="s">
        <v>2413</v>
      </c>
      <c r="K149" s="319"/>
    </row>
    <row r="150" spans="1:11" s="410" customFormat="1" ht="79.95" customHeight="1" x14ac:dyDescent="0.3">
      <c r="A150" s="334" t="s">
        <v>2999</v>
      </c>
      <c r="B150" s="346" t="s">
        <v>2308</v>
      </c>
      <c r="C150" s="334" t="s">
        <v>3000</v>
      </c>
      <c r="D150" s="390">
        <v>30000</v>
      </c>
      <c r="E150" s="391">
        <v>14940</v>
      </c>
      <c r="F150" s="391">
        <v>15060</v>
      </c>
      <c r="G150" s="391"/>
      <c r="H150" s="334" t="s">
        <v>3002</v>
      </c>
      <c r="I150" s="319" t="s">
        <v>1622</v>
      </c>
      <c r="J150" s="319" t="s">
        <v>3001</v>
      </c>
      <c r="K150" s="319" t="s">
        <v>2998</v>
      </c>
    </row>
    <row r="151" spans="1:11" s="463" customFormat="1" ht="117" customHeight="1" x14ac:dyDescent="0.3">
      <c r="A151" s="334" t="s">
        <v>3191</v>
      </c>
      <c r="B151" s="346" t="s">
        <v>2308</v>
      </c>
      <c r="C151" s="333" t="s">
        <v>3187</v>
      </c>
      <c r="D151" s="390">
        <v>50000</v>
      </c>
      <c r="E151" s="391">
        <v>18000</v>
      </c>
      <c r="F151" s="391">
        <v>32000</v>
      </c>
      <c r="G151" s="391"/>
      <c r="H151" s="334" t="s">
        <v>3188</v>
      </c>
      <c r="I151" s="319" t="s">
        <v>3099</v>
      </c>
      <c r="J151" s="319" t="s">
        <v>3186</v>
      </c>
      <c r="K151" s="319" t="s">
        <v>3184</v>
      </c>
    </row>
    <row r="152" spans="1:11" s="463" customFormat="1" ht="78" x14ac:dyDescent="0.3">
      <c r="A152" s="334" t="s">
        <v>3213</v>
      </c>
      <c r="B152" s="346" t="s">
        <v>2308</v>
      </c>
      <c r="C152" s="333" t="s">
        <v>3229</v>
      </c>
      <c r="D152" s="461">
        <v>70000</v>
      </c>
      <c r="E152" s="391">
        <v>7000</v>
      </c>
      <c r="F152" s="391">
        <v>63000</v>
      </c>
      <c r="G152" s="391"/>
      <c r="H152" s="333" t="s">
        <v>3230</v>
      </c>
      <c r="I152" s="319" t="s">
        <v>1622</v>
      </c>
      <c r="J152" s="319" t="s">
        <v>2969</v>
      </c>
      <c r="K152" s="319" t="s">
        <v>3190</v>
      </c>
    </row>
    <row r="153" spans="1:11" s="463" customFormat="1" ht="96" customHeight="1" x14ac:dyDescent="0.3">
      <c r="A153" s="333" t="s">
        <v>3219</v>
      </c>
      <c r="B153" s="319" t="s">
        <v>2308</v>
      </c>
      <c r="C153" s="333" t="s">
        <v>3220</v>
      </c>
      <c r="D153" s="461">
        <v>90000</v>
      </c>
      <c r="E153" s="461">
        <v>9000</v>
      </c>
      <c r="F153" s="461" t="s">
        <v>3222</v>
      </c>
      <c r="G153" s="333"/>
      <c r="H153" s="333" t="s">
        <v>3221</v>
      </c>
      <c r="I153" s="319" t="s">
        <v>1666</v>
      </c>
      <c r="J153" s="319" t="s">
        <v>3132</v>
      </c>
      <c r="K153" s="319" t="s">
        <v>3190</v>
      </c>
    </row>
    <row r="154" spans="1:11" s="463" customFormat="1" ht="78" x14ac:dyDescent="0.3">
      <c r="A154" s="334" t="s">
        <v>3226</v>
      </c>
      <c r="B154" s="319" t="s">
        <v>2308</v>
      </c>
      <c r="C154" s="334" t="s">
        <v>3227</v>
      </c>
      <c r="D154" s="486">
        <v>80000</v>
      </c>
      <c r="E154" s="319" t="s">
        <v>3231</v>
      </c>
      <c r="F154" s="486">
        <v>72000</v>
      </c>
      <c r="G154" s="319"/>
      <c r="H154" s="334" t="s">
        <v>3228</v>
      </c>
      <c r="I154" s="319" t="s">
        <v>1622</v>
      </c>
      <c r="J154" s="319" t="s">
        <v>2969</v>
      </c>
      <c r="K154" s="319" t="s">
        <v>3190</v>
      </c>
    </row>
    <row r="155" spans="1:11" s="463" customFormat="1" x14ac:dyDescent="0.3"/>
    <row r="156" spans="1:11" x14ac:dyDescent="0.3">
      <c r="A156" s="389"/>
      <c r="B156" s="380"/>
      <c r="C156" s="351"/>
      <c r="D156" s="394">
        <f>SUM(D6:D129)</f>
        <v>50194407.899999999</v>
      </c>
      <c r="E156" s="394"/>
      <c r="F156" s="394"/>
      <c r="G156" s="394"/>
      <c r="H156" s="352"/>
      <c r="I156" s="399"/>
      <c r="J156" s="399"/>
      <c r="K156" s="399"/>
    </row>
  </sheetData>
  <autoFilter ref="A1:K156" xr:uid="{00000000-0009-0000-0000-00000A000000}"/>
  <mergeCells count="8">
    <mergeCell ref="A66:K66"/>
    <mergeCell ref="A79:K79"/>
    <mergeCell ref="A95:K95"/>
    <mergeCell ref="A2:K2"/>
    <mergeCell ref="A3:K3"/>
    <mergeCell ref="A45:K45"/>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2.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11</vt:i4>
      </vt:variant>
      <vt:variant>
        <vt:lpstr>Diapazoni ar nosaukumiem</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Ievads!Drukas_apgabals</vt:lpstr>
      <vt:lpstr>'RV1 Izglitiba'!Drukas_apgabals</vt:lpstr>
      <vt:lpstr>'RV2 Kultura kulturvide'!Drukas_apgabals</vt:lpstr>
      <vt:lpstr>'RV3 Veseliba sports'!Drukas_apgabals</vt:lpstr>
      <vt:lpstr>'RV4 Sociala aizsardziba'!Drukas_apgabals</vt:lpstr>
      <vt:lpstr>'RV5 Parvaldiba sadarbiba'!Drukas_apgabals</vt:lpstr>
      <vt:lpstr>'RV6 Uznemejdarbiba'!Drukas_apgabals</vt:lpstr>
      <vt:lpstr>'RV7 Mobilitate satiksme sakari'!Drukas_apgabals</vt:lpstr>
      <vt:lpstr>'RV8 Vide'!Drukas_apgabals</vt:lpstr>
      <vt:lpstr>Titullapa!Drukas_apgabals</vt:lpstr>
      <vt:lpstr>'RV1 Izglitiba'!Drukāt_virsrakstus</vt:lpstr>
      <vt:lpstr>'RV2 Kultura kulturvide'!Drukāt_virsrakstus</vt:lpstr>
      <vt:lpstr>'RV3 Veseliba sports'!Drukāt_virsrakstus</vt:lpstr>
      <vt:lpstr>'RV4 Sociala aizsardziba'!Drukāt_virsrakstus</vt:lpstr>
      <vt:lpstr>'RV5 Parvaldiba sadarbiba'!Drukāt_virsrakstus</vt:lpstr>
      <vt:lpstr>'RV6 Uznemejdarbiba'!Drukāt_virsrakstus</vt:lpstr>
      <vt:lpstr>'RV7 Mobilitate satiksme sakari'!Drukāt_virsrakstus</vt:lpstr>
      <vt:lpstr>'RV8 Vide'!Drukāt_virsrakstus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Agnese</cp:lastModifiedBy>
  <cp:lastPrinted>2026-07-13T06:09:01Z</cp:lastPrinted>
  <dcterms:created xsi:type="dcterms:W3CDTF">2021-06-19T12:52:02Z</dcterms:created>
  <dcterms:modified xsi:type="dcterms:W3CDTF">2026-08-05T08:08:46Z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